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5.24" sheetId="1" r:id="rId1"/>
  </sheets>
  <calcPr calcId="144525"/>
</workbook>
</file>

<file path=xl/sharedStrings.xml><?xml version="1.0" encoding="utf-8"?>
<sst xmlns="http://schemas.openxmlformats.org/spreadsheetml/2006/main" count="128" uniqueCount="64">
  <si>
    <t>昆明市医疗保险定点医药机构费用结算、内审、拨付明细表</t>
  </si>
  <si>
    <t>经办机构：</t>
  </si>
  <si>
    <t>经开区</t>
  </si>
  <si>
    <t>拨款时间：2022年5月24日</t>
  </si>
  <si>
    <t/>
  </si>
  <si>
    <t>单位：元</t>
  </si>
  <si>
    <t>上级机构</t>
  </si>
  <si>
    <t>序号</t>
  </si>
  <si>
    <t>机构编码</t>
  </si>
  <si>
    <t>机构名称</t>
  </si>
  <si>
    <t>险种</t>
  </si>
  <si>
    <t>结算类别</t>
  </si>
  <si>
    <t>费款所属期</t>
  </si>
  <si>
    <t>医保实际支付费用</t>
  </si>
  <si>
    <t>实付合计</t>
  </si>
  <si>
    <t>结算方式</t>
  </si>
  <si>
    <t>个人账户</t>
  </si>
  <si>
    <t>基本统筹基金支付</t>
  </si>
  <si>
    <t>离休保障基金支付</t>
  </si>
  <si>
    <t>大病统筹基金支付</t>
  </si>
  <si>
    <t>公务员补助</t>
  </si>
  <si>
    <t>在职医疗照顾人员补助</t>
  </si>
  <si>
    <t>退休医疗照顾人员补助</t>
  </si>
  <si>
    <t>医疗救助</t>
  </si>
  <si>
    <t>兜底保障</t>
  </si>
  <si>
    <t>财政补助</t>
  </si>
  <si>
    <t>P53011401063</t>
  </si>
  <si>
    <t>昆明康爵商贸有限公司康顺药店</t>
  </si>
  <si>
    <t>职工</t>
  </si>
  <si>
    <t>药店购药</t>
  </si>
  <si>
    <t>202204</t>
  </si>
  <si>
    <t>月结算</t>
  </si>
  <si>
    <t>P53011401066</t>
  </si>
  <si>
    <t>昆明民康药业有限公司经开区兴景逸园店</t>
  </si>
  <si>
    <t>P53011401190</t>
  </si>
  <si>
    <t>昆明橙尧药业有限公司</t>
  </si>
  <si>
    <t>P53011401227</t>
  </si>
  <si>
    <t>云南善本药业有限公司经开区怀信堂药店</t>
  </si>
  <si>
    <t>P53011401539</t>
  </si>
  <si>
    <t>昆明民康药业有限公司</t>
  </si>
  <si>
    <t>P53011402202</t>
  </si>
  <si>
    <t>昆明方振药业有限公司</t>
  </si>
  <si>
    <t>P53011402980</t>
  </si>
  <si>
    <t>昆明鸿济堂大药房新册店</t>
  </si>
  <si>
    <t>P53011403018</t>
  </si>
  <si>
    <t>昆明民康药业有限公司经开区东冲顶店</t>
  </si>
  <si>
    <t>P53011403163</t>
  </si>
  <si>
    <t>云南快快连锁药店经营管理有限公司东盟森林药店</t>
  </si>
  <si>
    <t>P53011403194</t>
  </si>
  <si>
    <t>昆明康爵商贸有限公司康盛药店</t>
  </si>
  <si>
    <t>P53011403216</t>
  </si>
  <si>
    <t>云南龙马药业有限公司龙马大药房鸿仁堂华飞连锁店</t>
  </si>
  <si>
    <t>P53011403217</t>
  </si>
  <si>
    <t>云南龙马药业有限公司龙马大药房鸿仁堂大新册连锁店</t>
  </si>
  <si>
    <t>P53015400026</t>
  </si>
  <si>
    <t>云南亚美药业有限公司阿拉店</t>
  </si>
  <si>
    <t>P53015400027</t>
  </si>
  <si>
    <t>云南大康药业有限公司东盟森林店</t>
  </si>
  <si>
    <t>P53015400028</t>
  </si>
  <si>
    <t>云南大康药业有限公司佳逸盛景店</t>
  </si>
  <si>
    <t>P53015403445</t>
  </si>
  <si>
    <t>云南龙马药业有限公司龙马大药房鸿仁堂小新册连锁店</t>
  </si>
  <si>
    <t>小计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</si>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</sst>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9">
    <font>
      <sz val="11"/>
      <color indexed="8"/>
      <name val="宋体"/>
      <charset val="134"/>
      <scheme val="minor"/>
    </font>
    <font>
      <b/>
      <sz val="16"/>
      <color rgb="FF333333"/>
      <name val="仿宋"/>
      <charset val="134"/>
    </font>
    <font>
      <sz val="9"/>
      <color rgb="FF000000"/>
      <name val="仿宋"/>
      <charset val="134"/>
    </font>
    <font>
      <b/>
      <sz val="9"/>
      <color rgb="FF000000"/>
      <name val="仿宋"/>
      <charset val="134"/>
    </font>
    <font>
      <sz val="11"/>
      <color rgb="FF000000"/>
      <name val="仿宋"/>
      <charset val="134"/>
    </font>
    <font>
      <b/>
      <sz val="10"/>
      <color rgb="FF000000"/>
      <name val="仿宋"/>
      <charset val="134"/>
    </font>
    <font>
      <sz val="9"/>
      <color rgb="FF333333"/>
      <name val="仿宋"/>
      <charset val="134"/>
    </font>
    <font>
      <b/>
      <sz val="9"/>
      <color rgb="FF333333"/>
      <name val="仿宋"/>
      <charset val="134"/>
    </font>
    <font>
      <sz val="9"/>
      <color rgb="FF333333"/>
      <name val="微软雅黑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333333"/>
      </patternFill>
    </fill>
    <fill>
      <patternFill patternType="solid">
        <fgColor rgb="FFFFFFFF"/>
        <bgColor rgb="FF000000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4" fillId="0" borderId="0" applyFont="0" applyFill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6" fillId="29" borderId="5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4" fillId="20" borderId="7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19" fillId="15" borderId="5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1" fillId="2" borderId="0" xfId="0" applyFont="1" applyFill="1" applyAlignment="1">
      <alignment horizontal="center" vertical="center" wrapText="1"/>
    </xf>
    <xf numFmtId="0" fontId="2" fillId="3" borderId="1" xfId="0" applyFont="1" applyFill="1" applyBorder="1" applyAlignment="1">
      <alignment horizontal="right" vertical="center" wrapText="1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right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2" fontId="6" fillId="2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workbookViewId="0">
      <selection activeCell="K9" sqref="K9"/>
    </sheetView>
  </sheetViews>
  <sheetFormatPr defaultColWidth="9" defaultRowHeight="13.5"/>
  <cols>
    <col min="1" max="1" width="9.26666666666667" customWidth="1"/>
    <col min="2" max="2" width="5.125" customWidth="1"/>
    <col min="3" max="3" width="10.9833333333333" customWidth="1"/>
    <col min="4" max="4" width="12.2" customWidth="1"/>
    <col min="5" max="5" width="5.125" customWidth="1"/>
    <col min="6" max="6" width="7.44166666666667" customWidth="1"/>
    <col min="7" max="7" width="7.56666666666667" customWidth="1"/>
    <col min="8" max="14" width="9.75833333333333" customWidth="1"/>
    <col min="15" max="16" width="8.94166666666667" customWidth="1"/>
    <col min="17" max="17" width="8" hidden="1"/>
    <col min="18" max="18" width="10.575" customWidth="1"/>
    <col min="19" max="19" width="8.05" customWidth="1"/>
  </cols>
  <sheetData>
    <row r="1" ht="38.25" customHeight="1" spans="1:19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" customHeight="1" spans="1:19">
      <c r="A2" s="2" t="s">
        <v>1</v>
      </c>
      <c r="B2" s="3" t="s">
        <v>2</v>
      </c>
      <c r="C2" s="3"/>
      <c r="D2" s="3"/>
      <c r="E2" s="3"/>
      <c r="F2" s="3"/>
      <c r="G2" s="4"/>
      <c r="H2" s="5" t="s">
        <v>3</v>
      </c>
      <c r="I2" s="5"/>
      <c r="J2" s="5"/>
      <c r="K2" s="5"/>
      <c r="L2" s="2"/>
      <c r="M2" s="3"/>
      <c r="N2" s="3"/>
      <c r="O2" s="3"/>
      <c r="P2" s="10" t="s">
        <v>4</v>
      </c>
      <c r="Q2" s="10" t="s">
        <v>4</v>
      </c>
      <c r="R2" s="4" t="s">
        <v>5</v>
      </c>
      <c r="S2" s="4"/>
    </row>
    <row r="3" ht="15" customHeight="1" spans="1:19">
      <c r="A3" s="6" t="s">
        <v>6</v>
      </c>
      <c r="B3" s="6" t="s">
        <v>7</v>
      </c>
      <c r="C3" s="6" t="s">
        <v>8</v>
      </c>
      <c r="D3" s="6" t="s">
        <v>9</v>
      </c>
      <c r="E3" s="6" t="s">
        <v>10</v>
      </c>
      <c r="F3" s="6" t="s">
        <v>11</v>
      </c>
      <c r="G3" s="6" t="s">
        <v>12</v>
      </c>
      <c r="H3" s="6" t="s">
        <v>13</v>
      </c>
      <c r="I3" s="6"/>
      <c r="J3" s="6"/>
      <c r="K3" s="6"/>
      <c r="L3" s="6"/>
      <c r="M3" s="6"/>
      <c r="N3" s="6"/>
      <c r="O3" s="6"/>
      <c r="P3" s="6"/>
      <c r="Q3" s="6"/>
      <c r="R3" s="6" t="s">
        <v>14</v>
      </c>
      <c r="S3" s="6" t="s">
        <v>15</v>
      </c>
    </row>
    <row r="4" ht="15" customHeight="1" spans="1:19">
      <c r="A4" s="6"/>
      <c r="B4" s="6"/>
      <c r="C4" s="6"/>
      <c r="D4" s="6"/>
      <c r="E4" s="6"/>
      <c r="F4" s="6"/>
      <c r="G4" s="6"/>
      <c r="H4" s="6" t="s">
        <v>16</v>
      </c>
      <c r="I4" s="6" t="s">
        <v>17</v>
      </c>
      <c r="J4" s="6" t="s">
        <v>18</v>
      </c>
      <c r="K4" s="6" t="s">
        <v>19</v>
      </c>
      <c r="L4" s="6" t="s">
        <v>20</v>
      </c>
      <c r="M4" s="6" t="s">
        <v>21</v>
      </c>
      <c r="N4" s="6" t="s">
        <v>22</v>
      </c>
      <c r="O4" s="6" t="s">
        <v>23</v>
      </c>
      <c r="P4" s="6" t="s">
        <v>24</v>
      </c>
      <c r="Q4" s="6" t="s">
        <v>25</v>
      </c>
      <c r="R4" s="6"/>
      <c r="S4" s="6"/>
    </row>
    <row r="5" ht="22" customHeight="1" spans="1:19">
      <c r="A5" s="6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</row>
    <row r="6" ht="23" customHeight="1" spans="1:19">
      <c r="A6" s="7" t="s">
        <v>4</v>
      </c>
      <c r="B6" s="7">
        <v>1</v>
      </c>
      <c r="C6" s="7" t="s">
        <v>26</v>
      </c>
      <c r="D6" s="7" t="s">
        <v>27</v>
      </c>
      <c r="E6" s="7" t="s">
        <v>28</v>
      </c>
      <c r="F6" s="7" t="s">
        <v>29</v>
      </c>
      <c r="G6" s="7" t="s">
        <v>30</v>
      </c>
      <c r="H6" s="8">
        <f>18878.51+590.83</f>
        <v>19469.34</v>
      </c>
      <c r="I6" s="8">
        <v>0</v>
      </c>
      <c r="J6" s="8">
        <v>0</v>
      </c>
      <c r="K6" s="8">
        <v>0</v>
      </c>
      <c r="L6" s="8">
        <v>0</v>
      </c>
      <c r="M6" s="7">
        <v>0</v>
      </c>
      <c r="N6" s="8">
        <v>0</v>
      </c>
      <c r="O6" s="8">
        <v>0</v>
      </c>
      <c r="P6" s="8">
        <v>0</v>
      </c>
      <c r="Q6" s="8">
        <v>0</v>
      </c>
      <c r="R6" s="8">
        <v>19469.34</v>
      </c>
      <c r="S6" s="7" t="s">
        <v>31</v>
      </c>
    </row>
    <row r="7" ht="34" customHeight="1" spans="1:19">
      <c r="A7" s="7"/>
      <c r="B7" s="7">
        <v>2</v>
      </c>
      <c r="C7" s="7" t="s">
        <v>32</v>
      </c>
      <c r="D7" s="7" t="s">
        <v>33</v>
      </c>
      <c r="E7" s="7" t="s">
        <v>28</v>
      </c>
      <c r="F7" s="7" t="s">
        <v>29</v>
      </c>
      <c r="G7" s="7" t="s">
        <v>30</v>
      </c>
      <c r="H7" s="8">
        <f>27627.6+1422.8</f>
        <v>29050.4</v>
      </c>
      <c r="I7" s="8">
        <v>0</v>
      </c>
      <c r="J7" s="8">
        <v>0</v>
      </c>
      <c r="K7" s="8">
        <v>0</v>
      </c>
      <c r="L7" s="8">
        <v>0</v>
      </c>
      <c r="M7" s="7">
        <v>0</v>
      </c>
      <c r="N7" s="8">
        <v>0</v>
      </c>
      <c r="O7" s="8">
        <v>0</v>
      </c>
      <c r="P7" s="8">
        <v>0</v>
      </c>
      <c r="Q7" s="8">
        <v>0</v>
      </c>
      <c r="R7" s="8">
        <v>29050.4</v>
      </c>
      <c r="S7" s="7" t="s">
        <v>31</v>
      </c>
    </row>
    <row r="8" ht="23" customHeight="1" spans="1:19">
      <c r="A8" s="7"/>
      <c r="B8" s="7">
        <v>3</v>
      </c>
      <c r="C8" s="7" t="s">
        <v>34</v>
      </c>
      <c r="D8" s="7" t="s">
        <v>35</v>
      </c>
      <c r="E8" s="7" t="s">
        <v>28</v>
      </c>
      <c r="F8" s="7" t="s">
        <v>29</v>
      </c>
      <c r="G8" s="7" t="s">
        <v>30</v>
      </c>
      <c r="H8" s="8">
        <f>16255.74+720.42</f>
        <v>16976.16</v>
      </c>
      <c r="I8" s="8">
        <v>0</v>
      </c>
      <c r="J8" s="8">
        <v>0</v>
      </c>
      <c r="K8" s="8">
        <v>0</v>
      </c>
      <c r="L8" s="8">
        <v>0</v>
      </c>
      <c r="M8" s="7">
        <v>0</v>
      </c>
      <c r="N8" s="8">
        <v>0</v>
      </c>
      <c r="O8" s="8">
        <v>0</v>
      </c>
      <c r="P8" s="8">
        <v>0</v>
      </c>
      <c r="Q8" s="8">
        <v>0</v>
      </c>
      <c r="R8" s="8">
        <v>16976.16</v>
      </c>
      <c r="S8" s="7" t="s">
        <v>31</v>
      </c>
    </row>
    <row r="9" ht="34" customHeight="1" spans="1:19">
      <c r="A9" s="7"/>
      <c r="B9" s="7">
        <v>4</v>
      </c>
      <c r="C9" s="7" t="s">
        <v>36</v>
      </c>
      <c r="D9" s="7" t="s">
        <v>37</v>
      </c>
      <c r="E9" s="7" t="s">
        <v>28</v>
      </c>
      <c r="F9" s="7" t="s">
        <v>29</v>
      </c>
      <c r="G9" s="7" t="s">
        <v>30</v>
      </c>
      <c r="H9" s="8">
        <f>796+0</f>
        <v>796</v>
      </c>
      <c r="I9" s="8">
        <v>0</v>
      </c>
      <c r="J9" s="8">
        <v>0</v>
      </c>
      <c r="K9" s="8">
        <v>0</v>
      </c>
      <c r="L9" s="8">
        <v>0</v>
      </c>
      <c r="M9" s="7">
        <v>0</v>
      </c>
      <c r="N9" s="8">
        <v>0</v>
      </c>
      <c r="O9" s="8">
        <v>0</v>
      </c>
      <c r="P9" s="8">
        <v>0</v>
      </c>
      <c r="Q9" s="8">
        <v>0</v>
      </c>
      <c r="R9" s="8">
        <v>796</v>
      </c>
      <c r="S9" s="7" t="s">
        <v>31</v>
      </c>
    </row>
    <row r="10" ht="23" customHeight="1" spans="1:19">
      <c r="A10" s="7"/>
      <c r="B10" s="7">
        <v>5</v>
      </c>
      <c r="C10" s="7" t="s">
        <v>38</v>
      </c>
      <c r="D10" s="7" t="s">
        <v>39</v>
      </c>
      <c r="E10" s="7" t="s">
        <v>28</v>
      </c>
      <c r="F10" s="7" t="s">
        <v>29</v>
      </c>
      <c r="G10" s="7" t="s">
        <v>30</v>
      </c>
      <c r="H10" s="8">
        <f>27917.75+488.98</f>
        <v>28406.73</v>
      </c>
      <c r="I10" s="8">
        <v>0</v>
      </c>
      <c r="J10" s="8">
        <v>0</v>
      </c>
      <c r="K10" s="8">
        <v>0</v>
      </c>
      <c r="L10" s="8">
        <v>0</v>
      </c>
      <c r="M10" s="7">
        <v>0</v>
      </c>
      <c r="N10" s="8">
        <v>0</v>
      </c>
      <c r="O10" s="8">
        <v>0</v>
      </c>
      <c r="P10" s="8">
        <v>0</v>
      </c>
      <c r="Q10" s="8">
        <v>0</v>
      </c>
      <c r="R10" s="8">
        <v>28406.73</v>
      </c>
      <c r="S10" s="7" t="s">
        <v>31</v>
      </c>
    </row>
    <row r="11" ht="23" customHeight="1" spans="1:19">
      <c r="A11" s="7"/>
      <c r="B11" s="7">
        <v>6</v>
      </c>
      <c r="C11" s="7" t="s">
        <v>40</v>
      </c>
      <c r="D11" s="7" t="s">
        <v>41</v>
      </c>
      <c r="E11" s="7" t="s">
        <v>28</v>
      </c>
      <c r="F11" s="7" t="s">
        <v>29</v>
      </c>
      <c r="G11" s="7" t="s">
        <v>30</v>
      </c>
      <c r="H11" s="8">
        <f>29741.3+1933.85</f>
        <v>31675.15</v>
      </c>
      <c r="I11" s="8">
        <v>0</v>
      </c>
      <c r="J11" s="8">
        <v>0</v>
      </c>
      <c r="K11" s="8">
        <v>0</v>
      </c>
      <c r="L11" s="8">
        <v>0</v>
      </c>
      <c r="M11" s="7">
        <v>0</v>
      </c>
      <c r="N11" s="8">
        <v>0</v>
      </c>
      <c r="O11" s="8">
        <v>0</v>
      </c>
      <c r="P11" s="8">
        <v>0</v>
      </c>
      <c r="Q11" s="8">
        <v>0</v>
      </c>
      <c r="R11" s="8">
        <v>31675.15</v>
      </c>
      <c r="S11" s="7" t="s">
        <v>31</v>
      </c>
    </row>
    <row r="12" ht="23" customHeight="1" spans="1:19">
      <c r="A12" s="7"/>
      <c r="B12" s="7">
        <v>7</v>
      </c>
      <c r="C12" s="7" t="s">
        <v>42</v>
      </c>
      <c r="D12" s="7" t="s">
        <v>43</v>
      </c>
      <c r="E12" s="7" t="s">
        <v>28</v>
      </c>
      <c r="F12" s="7" t="s">
        <v>29</v>
      </c>
      <c r="G12" s="7" t="s">
        <v>30</v>
      </c>
      <c r="H12" s="8">
        <f>9545.9+3321.7</f>
        <v>12867.6</v>
      </c>
      <c r="I12" s="8">
        <v>0</v>
      </c>
      <c r="J12" s="8">
        <v>0</v>
      </c>
      <c r="K12" s="8">
        <v>0</v>
      </c>
      <c r="L12" s="8">
        <v>0</v>
      </c>
      <c r="M12" s="7">
        <v>0</v>
      </c>
      <c r="N12" s="8">
        <v>0</v>
      </c>
      <c r="O12" s="8">
        <v>0</v>
      </c>
      <c r="P12" s="8">
        <v>0</v>
      </c>
      <c r="Q12" s="8">
        <v>0</v>
      </c>
      <c r="R12" s="8">
        <v>12867.6</v>
      </c>
      <c r="S12" s="7" t="s">
        <v>31</v>
      </c>
    </row>
    <row r="13" ht="34" customHeight="1" spans="1:19">
      <c r="A13" s="7"/>
      <c r="B13" s="7">
        <v>8</v>
      </c>
      <c r="C13" s="7" t="s">
        <v>44</v>
      </c>
      <c r="D13" s="7" t="s">
        <v>45</v>
      </c>
      <c r="E13" s="7" t="s">
        <v>28</v>
      </c>
      <c r="F13" s="7" t="s">
        <v>29</v>
      </c>
      <c r="G13" s="7" t="s">
        <v>30</v>
      </c>
      <c r="H13" s="8">
        <f>14921.5+770.7</f>
        <v>15692.2</v>
      </c>
      <c r="I13" s="8">
        <v>0</v>
      </c>
      <c r="J13" s="8">
        <v>0</v>
      </c>
      <c r="K13" s="8">
        <v>0</v>
      </c>
      <c r="L13" s="8">
        <v>0</v>
      </c>
      <c r="M13" s="7">
        <v>0</v>
      </c>
      <c r="N13" s="8">
        <v>0</v>
      </c>
      <c r="O13" s="8">
        <v>0</v>
      </c>
      <c r="P13" s="8">
        <v>0</v>
      </c>
      <c r="Q13" s="8">
        <v>0</v>
      </c>
      <c r="R13" s="8">
        <v>15692.2</v>
      </c>
      <c r="S13" s="7" t="s">
        <v>31</v>
      </c>
    </row>
    <row r="14" ht="34" customHeight="1" spans="1:19">
      <c r="A14" s="7"/>
      <c r="B14" s="7">
        <v>9</v>
      </c>
      <c r="C14" s="7" t="s">
        <v>46</v>
      </c>
      <c r="D14" s="7" t="s">
        <v>47</v>
      </c>
      <c r="E14" s="7" t="s">
        <v>28</v>
      </c>
      <c r="F14" s="7" t="s">
        <v>29</v>
      </c>
      <c r="G14" s="7" t="s">
        <v>30</v>
      </c>
      <c r="H14" s="8">
        <f>483.4+49.5</f>
        <v>532.9</v>
      </c>
      <c r="I14" s="8">
        <v>0</v>
      </c>
      <c r="J14" s="8">
        <v>0</v>
      </c>
      <c r="K14" s="8">
        <v>0</v>
      </c>
      <c r="L14" s="8">
        <v>0</v>
      </c>
      <c r="M14" s="7">
        <v>0</v>
      </c>
      <c r="N14" s="8">
        <v>0</v>
      </c>
      <c r="O14" s="8">
        <v>0</v>
      </c>
      <c r="P14" s="8">
        <v>0</v>
      </c>
      <c r="Q14" s="8">
        <v>0</v>
      </c>
      <c r="R14" s="8">
        <v>532.9</v>
      </c>
      <c r="S14" s="7" t="s">
        <v>31</v>
      </c>
    </row>
    <row r="15" ht="23" customHeight="1" spans="1:19">
      <c r="A15" s="7"/>
      <c r="B15" s="7">
        <v>10</v>
      </c>
      <c r="C15" s="7" t="s">
        <v>48</v>
      </c>
      <c r="D15" s="7" t="s">
        <v>49</v>
      </c>
      <c r="E15" s="7" t="s">
        <v>28</v>
      </c>
      <c r="F15" s="7" t="s">
        <v>29</v>
      </c>
      <c r="G15" s="7" t="s">
        <v>30</v>
      </c>
      <c r="H15" s="8">
        <f>14150.34+2171.36</f>
        <v>16321.7</v>
      </c>
      <c r="I15" s="8">
        <v>0</v>
      </c>
      <c r="J15" s="8">
        <v>0</v>
      </c>
      <c r="K15" s="8">
        <v>0</v>
      </c>
      <c r="L15" s="8">
        <v>0</v>
      </c>
      <c r="M15" s="7">
        <v>0</v>
      </c>
      <c r="N15" s="8">
        <v>0</v>
      </c>
      <c r="O15" s="8">
        <v>0</v>
      </c>
      <c r="P15" s="8">
        <v>0</v>
      </c>
      <c r="Q15" s="8">
        <v>0</v>
      </c>
      <c r="R15" s="8">
        <v>16321.7</v>
      </c>
      <c r="S15" s="7" t="s">
        <v>31</v>
      </c>
    </row>
    <row r="16" ht="34" customHeight="1" spans="1:19">
      <c r="A16" s="7"/>
      <c r="B16" s="7">
        <v>11</v>
      </c>
      <c r="C16" s="7" t="s">
        <v>50</v>
      </c>
      <c r="D16" s="7" t="s">
        <v>51</v>
      </c>
      <c r="E16" s="7" t="s">
        <v>28</v>
      </c>
      <c r="F16" s="7" t="s">
        <v>29</v>
      </c>
      <c r="G16" s="7" t="s">
        <v>30</v>
      </c>
      <c r="H16" s="8">
        <f>22207.14+4818.36</f>
        <v>27025.5</v>
      </c>
      <c r="I16" s="8">
        <v>0</v>
      </c>
      <c r="J16" s="8">
        <v>0</v>
      </c>
      <c r="K16" s="8">
        <v>0</v>
      </c>
      <c r="L16" s="8">
        <v>0</v>
      </c>
      <c r="M16" s="7">
        <v>0</v>
      </c>
      <c r="N16" s="8">
        <v>0</v>
      </c>
      <c r="O16" s="8">
        <v>0</v>
      </c>
      <c r="P16" s="8">
        <v>0</v>
      </c>
      <c r="Q16" s="8">
        <v>0</v>
      </c>
      <c r="R16" s="8">
        <v>27025.5</v>
      </c>
      <c r="S16" s="7" t="s">
        <v>31</v>
      </c>
    </row>
    <row r="17" ht="34" customHeight="1" spans="1:19">
      <c r="A17" s="7"/>
      <c r="B17" s="7">
        <v>12</v>
      </c>
      <c r="C17" s="7" t="s">
        <v>52</v>
      </c>
      <c r="D17" s="7" t="s">
        <v>53</v>
      </c>
      <c r="E17" s="7" t="s">
        <v>28</v>
      </c>
      <c r="F17" s="7" t="s">
        <v>29</v>
      </c>
      <c r="G17" s="7" t="s">
        <v>30</v>
      </c>
      <c r="H17" s="8">
        <f>21965.11+1035.1</f>
        <v>23000.21</v>
      </c>
      <c r="I17" s="8">
        <v>0</v>
      </c>
      <c r="J17" s="8">
        <v>0</v>
      </c>
      <c r="K17" s="8">
        <v>0</v>
      </c>
      <c r="L17" s="8">
        <v>0</v>
      </c>
      <c r="M17" s="7">
        <v>0</v>
      </c>
      <c r="N17" s="8">
        <v>0</v>
      </c>
      <c r="O17" s="8">
        <v>0</v>
      </c>
      <c r="P17" s="8">
        <v>0</v>
      </c>
      <c r="Q17" s="8">
        <v>0</v>
      </c>
      <c r="R17" s="8">
        <v>23000.21</v>
      </c>
      <c r="S17" s="7" t="s">
        <v>31</v>
      </c>
    </row>
    <row r="18" ht="23" customHeight="1" spans="1:19">
      <c r="A18" s="7"/>
      <c r="B18" s="7">
        <v>13</v>
      </c>
      <c r="C18" s="7" t="s">
        <v>54</v>
      </c>
      <c r="D18" s="7" t="s">
        <v>55</v>
      </c>
      <c r="E18" s="7" t="s">
        <v>28</v>
      </c>
      <c r="F18" s="7" t="s">
        <v>29</v>
      </c>
      <c r="G18" s="7" t="s">
        <v>30</v>
      </c>
      <c r="H18" s="8">
        <f>585.5+0</f>
        <v>585.5</v>
      </c>
      <c r="I18" s="8">
        <v>0</v>
      </c>
      <c r="J18" s="8">
        <v>0</v>
      </c>
      <c r="K18" s="8">
        <v>0</v>
      </c>
      <c r="L18" s="8">
        <v>0</v>
      </c>
      <c r="M18" s="7">
        <v>0</v>
      </c>
      <c r="N18" s="8">
        <v>0</v>
      </c>
      <c r="O18" s="8">
        <v>0</v>
      </c>
      <c r="P18" s="8">
        <v>0</v>
      </c>
      <c r="Q18" s="8">
        <v>0</v>
      </c>
      <c r="R18" s="8">
        <v>585.5</v>
      </c>
      <c r="S18" s="7" t="s">
        <v>31</v>
      </c>
    </row>
    <row r="19" ht="23" customHeight="1" spans="1:19">
      <c r="A19" s="7"/>
      <c r="B19" s="7">
        <v>14</v>
      </c>
      <c r="C19" s="7" t="s">
        <v>56</v>
      </c>
      <c r="D19" s="7" t="s">
        <v>57</v>
      </c>
      <c r="E19" s="7" t="s">
        <v>28</v>
      </c>
      <c r="F19" s="7" t="s">
        <v>29</v>
      </c>
      <c r="G19" s="7" t="s">
        <v>30</v>
      </c>
      <c r="H19" s="8">
        <f>804.4+0</f>
        <v>804.4</v>
      </c>
      <c r="I19" s="8">
        <v>0</v>
      </c>
      <c r="J19" s="8">
        <v>0</v>
      </c>
      <c r="K19" s="8">
        <v>0</v>
      </c>
      <c r="L19" s="8">
        <v>0</v>
      </c>
      <c r="M19" s="7">
        <v>0</v>
      </c>
      <c r="N19" s="8">
        <v>0</v>
      </c>
      <c r="O19" s="8">
        <v>0</v>
      </c>
      <c r="P19" s="8">
        <v>0</v>
      </c>
      <c r="Q19" s="8">
        <v>0</v>
      </c>
      <c r="R19" s="8">
        <v>804.4</v>
      </c>
      <c r="S19" s="7" t="s">
        <v>31</v>
      </c>
    </row>
    <row r="20" ht="23" customHeight="1" spans="1:19">
      <c r="A20" s="7"/>
      <c r="B20" s="7">
        <v>15</v>
      </c>
      <c r="C20" s="7" t="s">
        <v>58</v>
      </c>
      <c r="D20" s="7" t="s">
        <v>59</v>
      </c>
      <c r="E20" s="7" t="s">
        <v>28</v>
      </c>
      <c r="F20" s="7" t="s">
        <v>29</v>
      </c>
      <c r="G20" s="7" t="s">
        <v>30</v>
      </c>
      <c r="H20" s="8">
        <f>1393.4+36</f>
        <v>1429.4</v>
      </c>
      <c r="I20" s="8">
        <v>0</v>
      </c>
      <c r="J20" s="8">
        <v>0</v>
      </c>
      <c r="K20" s="8">
        <v>0</v>
      </c>
      <c r="L20" s="8">
        <v>0</v>
      </c>
      <c r="M20" s="7">
        <v>0</v>
      </c>
      <c r="N20" s="8">
        <v>0</v>
      </c>
      <c r="O20" s="8">
        <v>0</v>
      </c>
      <c r="P20" s="8">
        <v>0</v>
      </c>
      <c r="Q20" s="8">
        <v>0</v>
      </c>
      <c r="R20" s="8">
        <v>1429.4</v>
      </c>
      <c r="S20" s="7" t="s">
        <v>31</v>
      </c>
    </row>
    <row r="21" ht="34" customHeight="1" spans="1:19">
      <c r="A21" s="7"/>
      <c r="B21" s="7">
        <v>16</v>
      </c>
      <c r="C21" s="7" t="s">
        <v>60</v>
      </c>
      <c r="D21" s="7" t="s">
        <v>61</v>
      </c>
      <c r="E21" s="7" t="s">
        <v>28</v>
      </c>
      <c r="F21" s="7" t="s">
        <v>29</v>
      </c>
      <c r="G21" s="7" t="s">
        <v>30</v>
      </c>
      <c r="H21" s="8">
        <f>7621.59+1247.91</f>
        <v>8869.5</v>
      </c>
      <c r="I21" s="8">
        <v>0</v>
      </c>
      <c r="J21" s="8">
        <v>0</v>
      </c>
      <c r="K21" s="8">
        <v>0</v>
      </c>
      <c r="L21" s="8">
        <v>0</v>
      </c>
      <c r="M21" s="7">
        <v>0</v>
      </c>
      <c r="N21" s="8">
        <v>0</v>
      </c>
      <c r="O21" s="8">
        <v>0</v>
      </c>
      <c r="P21" s="8">
        <v>0</v>
      </c>
      <c r="Q21" s="8">
        <v>0</v>
      </c>
      <c r="R21" s="8">
        <v>8869.5</v>
      </c>
      <c r="S21" s="7" t="s">
        <v>31</v>
      </c>
    </row>
    <row r="22" ht="15" customHeight="1" spans="1:19">
      <c r="A22" s="7"/>
      <c r="B22" s="9" t="s">
        <v>62</v>
      </c>
      <c r="C22" s="9"/>
      <c r="D22" s="9"/>
      <c r="E22" s="9"/>
      <c r="F22" s="9"/>
      <c r="G22" s="9"/>
      <c r="H22" s="8">
        <f>214895.179999999+18607.51</f>
        <v>233502.689999999</v>
      </c>
      <c r="I22" s="8">
        <v>0</v>
      </c>
      <c r="J22" s="8">
        <v>0</v>
      </c>
      <c r="K22" s="8">
        <v>0</v>
      </c>
      <c r="L22" s="8">
        <v>0</v>
      </c>
      <c r="M22" s="7">
        <v>0</v>
      </c>
      <c r="N22" s="8">
        <v>0</v>
      </c>
      <c r="O22" s="8">
        <v>0</v>
      </c>
      <c r="P22" s="8">
        <v>0</v>
      </c>
      <c r="Q22" s="8">
        <v>0</v>
      </c>
      <c r="R22" s="8">
        <v>233502.69</v>
      </c>
      <c r="S22" s="7" t="s">
        <v>4</v>
      </c>
    </row>
    <row r="23" ht="15" customHeight="1" spans="1:19">
      <c r="A23" s="9" t="s">
        <v>63</v>
      </c>
      <c r="B23" s="9"/>
      <c r="C23" s="9"/>
      <c r="D23" s="9"/>
      <c r="E23" s="9"/>
      <c r="F23" s="9"/>
      <c r="G23" s="9"/>
      <c r="H23" s="8">
        <f t="shared" ref="H23:R23" si="0">SUM(H6:H21)</f>
        <v>233502.69</v>
      </c>
      <c r="I23" s="8">
        <f t="shared" si="0"/>
        <v>0</v>
      </c>
      <c r="J23" s="8">
        <f t="shared" si="0"/>
        <v>0</v>
      </c>
      <c r="K23" s="8">
        <f t="shared" si="0"/>
        <v>0</v>
      </c>
      <c r="L23" s="8">
        <f t="shared" si="0"/>
        <v>0</v>
      </c>
      <c r="M23" s="8">
        <f t="shared" si="0"/>
        <v>0</v>
      </c>
      <c r="N23" s="8">
        <f t="shared" si="0"/>
        <v>0</v>
      </c>
      <c r="O23" s="8">
        <f t="shared" si="0"/>
        <v>0</v>
      </c>
      <c r="P23" s="8">
        <f t="shared" si="0"/>
        <v>0</v>
      </c>
      <c r="Q23" s="8">
        <f t="shared" si="0"/>
        <v>0</v>
      </c>
      <c r="R23" s="8">
        <f t="shared" si="0"/>
        <v>233502.69</v>
      </c>
      <c r="S23" s="11" t="s">
        <v>4</v>
      </c>
    </row>
  </sheetData>
  <mergeCells count="28">
    <mergeCell ref="A1:S1"/>
    <mergeCell ref="B2:F2"/>
    <mergeCell ref="H2:K2"/>
    <mergeCell ref="M2:O2"/>
    <mergeCell ref="R2:S2"/>
    <mergeCell ref="H3:Q3"/>
    <mergeCell ref="B22:G22"/>
    <mergeCell ref="A23:G23"/>
    <mergeCell ref="A3:A5"/>
    <mergeCell ref="A6:A22"/>
    <mergeCell ref="B3:B5"/>
    <mergeCell ref="C3:C5"/>
    <mergeCell ref="D3:D5"/>
    <mergeCell ref="E3:E5"/>
    <mergeCell ref="F3:F5"/>
    <mergeCell ref="G3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3:R5"/>
    <mergeCell ref="S3:S5"/>
  </mergeCells>
  <pageMargins left="0.236220479011536" right="0" top="0.393700778484344" bottom="0.393700778484344" header="0.3" footer="0.3"/>
  <pageSetup paperSize="9" scale="8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5.24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LKE</cp:lastModifiedBy>
  <dcterms:created xsi:type="dcterms:W3CDTF">2022-05-18T03:38:00Z</dcterms:created>
  <dcterms:modified xsi:type="dcterms:W3CDTF">2022-05-24T08:10:22Z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