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5.31居民" sheetId="1" r:id="rId1"/>
    <sheet name="5.31职工" sheetId="2" r:id="rId2"/>
  </sheets>
  <calcPr calcId="144525"/>
</workbook>
</file>

<file path=xl/sharedStrings.xml><?xml version="1.0" encoding="utf-8"?>
<sst xmlns="http://schemas.openxmlformats.org/spreadsheetml/2006/main" count="130" uniqueCount="53">
  <si>
    <t>昆明市医疗保险定点医药机构费用结算明细表</t>
  </si>
  <si>
    <t>经办机构：</t>
  </si>
  <si>
    <t>经开区</t>
  </si>
  <si>
    <t>拨款时间：2022年5月31日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</si>
  <si>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</si>
  <si>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</si>
  <si>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</si>
  <si>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</si>
  <si>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</si>
  <si>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</si>
  <si>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</si>
  <si>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</si>
  <si>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</si>
  <si>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</si>
  <si>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</si>
  <si>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</si>
  <si>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</si>
  <si>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</si>
  <si>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</si>
  <si>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</si>
  <si>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</si>
  <si>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</si>
  <si>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</si>
  <si>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</si>
  <si>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</si>
  <si>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</si>
  <si>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</si>
  <si>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呈贡区洛羊卫生院</t>
  </si>
  <si>
    <t>居民</t>
  </si>
  <si>
    <t>住院</t>
  </si>
  <si>
    <t>202204</t>
  </si>
  <si>
    <t>月预结算</t>
  </si>
  <si>
    <t>H53011400228</t>
  </si>
  <si>
    <t>昆明航天医院</t>
  </si>
  <si>
    <t>门诊</t>
  </si>
  <si>
    <t>月结算</t>
  </si>
  <si>
    <t>小计</t>
  </si>
  <si>
    <t>合计</t>
  </si>
  <si>
    <t>职工</t>
  </si>
  <si>
    <t>H53011400046</t>
  </si>
  <si>
    <t>昆明经济技术开发区八公里社区卫生服务中心</t>
  </si>
  <si>
    <t>H53011400068</t>
  </si>
  <si>
    <t>昆明市官渡区中医骨科医院</t>
  </si>
  <si>
    <t>H53011400071</t>
  </si>
  <si>
    <t>云南省荣誉军人康复医院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</si>
  <si>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</si>
  <si>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</si>
  <si>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</si>
  <si>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</si>
  <si>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</si>
  <si>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</si>
  <si>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H53015401682</t>
  </si>
  <si>
    <t>经开社区卫生服务中心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</si>
</sst>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color rgb="FF333333"/>
      <name val="仿宋"/>
      <charset val="134"/>
    </font>
    <font>
      <sz val="9"/>
      <color rgb="FF000000"/>
      <name val="仿宋"/>
      <charset val="134"/>
    </font>
    <font>
      <b/>
      <sz val="9"/>
      <color rgb="FF000000"/>
      <name val="仿宋"/>
      <charset val="134"/>
    </font>
    <font>
      <b/>
      <sz val="10"/>
      <color rgb="FF000000"/>
      <name val="仿宋"/>
      <charset val="134"/>
    </font>
    <font>
      <sz val="9"/>
      <color rgb="FF333333"/>
      <name val="仿宋"/>
      <charset val="134"/>
    </font>
    <font>
      <b/>
      <sz val="9"/>
      <color rgb="FF333333"/>
      <name val="仿宋"/>
      <charset val="134"/>
    </font>
    <font>
      <sz val="9"/>
      <color rgb="FF333333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K17" sqref="K17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13"/>
      <c r="I2" s="6" t="s">
        <v>3</v>
      </c>
      <c r="J2" s="6"/>
      <c r="K2" s="6"/>
      <c r="L2" s="3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20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 t="shared" ref="H6:H9" si="0">0+0</f>
        <v>0</v>
      </c>
      <c r="I6" s="9">
        <v>11540.77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11540.77</v>
      </c>
      <c r="S6" s="8" t="s">
        <v>31</v>
      </c>
    </row>
    <row r="7" s="1" customFormat="1" ht="20" customHeight="1" spans="1:19">
      <c r="A7" s="8"/>
      <c r="B7" s="8">
        <v>2</v>
      </c>
      <c r="C7" s="8" t="s">
        <v>32</v>
      </c>
      <c r="D7" s="8" t="s">
        <v>33</v>
      </c>
      <c r="E7" s="8" t="s">
        <v>28</v>
      </c>
      <c r="F7" s="8" t="s">
        <v>29</v>
      </c>
      <c r="G7" s="8" t="s">
        <v>30</v>
      </c>
      <c r="H7" s="9">
        <f t="shared" si="0"/>
        <v>0</v>
      </c>
      <c r="I7" s="9">
        <v>15119.1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15119.1</v>
      </c>
      <c r="S7" s="8" t="s">
        <v>31</v>
      </c>
    </row>
    <row r="8" s="1" customFormat="1" ht="20" customHeight="1" spans="1:19">
      <c r="A8" s="8"/>
      <c r="B8" s="8"/>
      <c r="C8" s="8"/>
      <c r="D8" s="8"/>
      <c r="E8" s="8"/>
      <c r="F8" s="8" t="s">
        <v>34</v>
      </c>
      <c r="G8" s="8" t="s">
        <v>30</v>
      </c>
      <c r="H8" s="9">
        <f t="shared" si="0"/>
        <v>0</v>
      </c>
      <c r="I8" s="9">
        <v>672.08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672.08</v>
      </c>
      <c r="S8" s="8" t="s">
        <v>35</v>
      </c>
    </row>
    <row r="9" s="1" customFormat="1" ht="20" customHeight="1" spans="1:19">
      <c r="A9" s="8"/>
      <c r="B9" s="10" t="s">
        <v>36</v>
      </c>
      <c r="C9" s="10"/>
      <c r="D9" s="10"/>
      <c r="E9" s="10"/>
      <c r="F9" s="10"/>
      <c r="G9" s="10"/>
      <c r="H9" s="9">
        <f t="shared" si="0"/>
        <v>0</v>
      </c>
      <c r="I9" s="9">
        <v>27331.95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27331.95</v>
      </c>
      <c r="S9" s="8" t="s">
        <v>4</v>
      </c>
    </row>
    <row r="10" s="1" customFormat="1" ht="20" customHeight="1" spans="1:19">
      <c r="A10" s="10" t="s">
        <v>37</v>
      </c>
      <c r="B10" s="10"/>
      <c r="C10" s="10"/>
      <c r="D10" s="10"/>
      <c r="E10" s="10"/>
      <c r="F10" s="10"/>
      <c r="G10" s="10"/>
      <c r="H10" s="9">
        <f t="shared" ref="H10:R10" si="1">SUM(H6:H8)</f>
        <v>0</v>
      </c>
      <c r="I10" s="9">
        <f t="shared" si="1"/>
        <v>27331.95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9">
        <f t="shared" si="1"/>
        <v>0</v>
      </c>
      <c r="N10" s="9">
        <f t="shared" si="1"/>
        <v>0</v>
      </c>
      <c r="O10" s="9">
        <f t="shared" si="1"/>
        <v>0</v>
      </c>
      <c r="P10" s="9">
        <f t="shared" si="1"/>
        <v>0</v>
      </c>
      <c r="Q10" s="9">
        <f t="shared" si="1"/>
        <v>0</v>
      </c>
      <c r="R10" s="9">
        <f t="shared" si="1"/>
        <v>27331.95</v>
      </c>
      <c r="S10" s="12" t="s">
        <v>4</v>
      </c>
    </row>
  </sheetData>
  <mergeCells count="32">
    <mergeCell ref="A1:S1"/>
    <mergeCell ref="B2:F2"/>
    <mergeCell ref="I2:K2"/>
    <mergeCell ref="M2:O2"/>
    <mergeCell ref="R2:S2"/>
    <mergeCell ref="H3:Q3"/>
    <mergeCell ref="B9:G9"/>
    <mergeCell ref="A10:G10"/>
    <mergeCell ref="A3:A5"/>
    <mergeCell ref="A6:A9"/>
    <mergeCell ref="B3:B5"/>
    <mergeCell ref="B7:B8"/>
    <mergeCell ref="C3:C5"/>
    <mergeCell ref="C7:C8"/>
    <mergeCell ref="D3:D5"/>
    <mergeCell ref="D7:D8"/>
    <mergeCell ref="E3:E5"/>
    <mergeCell ref="E7:E8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236220479011536" right="0" top="0.393700778484344" bottom="0.393700778484344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J7" sqref="J7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30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38</v>
      </c>
      <c r="F6" s="8" t="s">
        <v>29</v>
      </c>
      <c r="G6" s="8" t="s">
        <v>30</v>
      </c>
      <c r="H6" s="9">
        <f>0+0</f>
        <v>0</v>
      </c>
      <c r="I6" s="9">
        <v>6255.39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6255.39</v>
      </c>
      <c r="S6" s="8" t="s">
        <v>31</v>
      </c>
    </row>
    <row r="7" s="1" customFormat="1" ht="30" customHeight="1" spans="1:19">
      <c r="A7" s="8"/>
      <c r="B7" s="8"/>
      <c r="C7" s="8"/>
      <c r="D7" s="8"/>
      <c r="E7" s="8"/>
      <c r="F7" s="8" t="s">
        <v>34</v>
      </c>
      <c r="G7" s="8" t="s">
        <v>30</v>
      </c>
      <c r="H7" s="9">
        <f>28924.97+4518.75</f>
        <v>33443.72</v>
      </c>
      <c r="I7" s="9">
        <v>5391.42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38835.14</v>
      </c>
      <c r="S7" s="8" t="s">
        <v>35</v>
      </c>
    </row>
    <row r="8" s="1" customFormat="1" ht="36" customHeight="1" spans="1:19">
      <c r="A8" s="8"/>
      <c r="B8" s="8">
        <v>3</v>
      </c>
      <c r="C8" s="8" t="s">
        <v>39</v>
      </c>
      <c r="D8" s="8" t="s">
        <v>40</v>
      </c>
      <c r="E8" s="8" t="s">
        <v>38</v>
      </c>
      <c r="F8" s="8" t="s">
        <v>34</v>
      </c>
      <c r="G8" s="8" t="s">
        <v>30</v>
      </c>
      <c r="H8" s="9">
        <f>6174.17+539.7</f>
        <v>6713.87</v>
      </c>
      <c r="I8" s="9">
        <v>5279.73</v>
      </c>
      <c r="J8" s="9">
        <v>0</v>
      </c>
      <c r="K8" s="9">
        <v>0</v>
      </c>
      <c r="L8" s="9">
        <v>0</v>
      </c>
      <c r="M8" s="8">
        <v>0</v>
      </c>
      <c r="N8" s="9">
        <v>4418.76</v>
      </c>
      <c r="O8" s="9">
        <v>0</v>
      </c>
      <c r="P8" s="9">
        <v>0</v>
      </c>
      <c r="Q8" s="9">
        <v>0</v>
      </c>
      <c r="R8" s="9">
        <v>16412.36</v>
      </c>
      <c r="S8" s="8" t="s">
        <v>35</v>
      </c>
    </row>
    <row r="9" s="1" customFormat="1" ht="30" customHeight="1" spans="1:19">
      <c r="A9" s="8"/>
      <c r="B9" s="8">
        <v>4</v>
      </c>
      <c r="C9" s="8" t="s">
        <v>41</v>
      </c>
      <c r="D9" s="8" t="s">
        <v>42</v>
      </c>
      <c r="E9" s="8" t="s">
        <v>38</v>
      </c>
      <c r="F9" s="8" t="s">
        <v>34</v>
      </c>
      <c r="G9" s="8" t="s">
        <v>30</v>
      </c>
      <c r="H9" s="9">
        <f>2618.19+2637.63</f>
        <v>5255.82</v>
      </c>
      <c r="I9" s="9">
        <v>2732.94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7988.76</v>
      </c>
      <c r="S9" s="8" t="s">
        <v>35</v>
      </c>
    </row>
    <row r="10" s="1" customFormat="1" ht="30" customHeight="1" spans="1:19">
      <c r="A10" s="8"/>
      <c r="B10" s="8">
        <v>5</v>
      </c>
      <c r="C10" s="8" t="s">
        <v>43</v>
      </c>
      <c r="D10" s="8" t="s">
        <v>44</v>
      </c>
      <c r="E10" s="8" t="s">
        <v>38</v>
      </c>
      <c r="F10" s="8" t="s">
        <v>34</v>
      </c>
      <c r="G10" s="8" t="s">
        <v>30</v>
      </c>
      <c r="H10" s="9">
        <f>441.21+153.3</f>
        <v>594.51</v>
      </c>
      <c r="I10" s="9">
        <v>787.05</v>
      </c>
      <c r="J10" s="9">
        <v>0</v>
      </c>
      <c r="K10" s="9">
        <v>0</v>
      </c>
      <c r="L10" s="9">
        <v>0</v>
      </c>
      <c r="M10" s="8">
        <v>0</v>
      </c>
      <c r="N10" s="9">
        <v>0</v>
      </c>
      <c r="O10" s="9">
        <v>0</v>
      </c>
      <c r="P10" s="9">
        <v>0</v>
      </c>
      <c r="Q10" s="9">
        <v>0</v>
      </c>
      <c r="R10" s="9">
        <v>1381.56</v>
      </c>
      <c r="S10" s="8" t="s">
        <v>35</v>
      </c>
    </row>
    <row r="11" s="1" customFormat="1" ht="40" customHeight="1" spans="1:19">
      <c r="A11" s="8"/>
      <c r="B11" s="8">
        <v>6</v>
      </c>
      <c r="C11" s="8" t="s">
        <v>45</v>
      </c>
      <c r="D11" s="8" t="s">
        <v>46</v>
      </c>
      <c r="E11" s="8" t="s">
        <v>38</v>
      </c>
      <c r="F11" s="8" t="s">
        <v>34</v>
      </c>
      <c r="G11" s="8" t="s">
        <v>30</v>
      </c>
      <c r="H11" s="9">
        <f>1495.6+70</f>
        <v>1565.6</v>
      </c>
      <c r="I11" s="9">
        <v>1988.4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3554</v>
      </c>
      <c r="S11" s="8" t="s">
        <v>35</v>
      </c>
    </row>
    <row r="12" s="1" customFormat="1" ht="39" customHeight="1" spans="1:19">
      <c r="A12" s="8"/>
      <c r="B12" s="8">
        <v>7</v>
      </c>
      <c r="C12" s="8" t="s">
        <v>47</v>
      </c>
      <c r="D12" s="8" t="s">
        <v>48</v>
      </c>
      <c r="E12" s="8" t="s">
        <v>38</v>
      </c>
      <c r="F12" s="8" t="s">
        <v>34</v>
      </c>
      <c r="G12" s="8" t="s">
        <v>30</v>
      </c>
      <c r="H12" s="9">
        <f>4694.51+348.35</f>
        <v>5042.86</v>
      </c>
      <c r="I12" s="9">
        <v>3757.14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8800</v>
      </c>
      <c r="S12" s="8" t="s">
        <v>35</v>
      </c>
    </row>
    <row r="13" s="1" customFormat="1" ht="30" customHeight="1" spans="1:19">
      <c r="A13" s="8"/>
      <c r="B13" s="8">
        <v>8</v>
      </c>
      <c r="C13" s="8" t="s">
        <v>49</v>
      </c>
      <c r="D13" s="8" t="s">
        <v>50</v>
      </c>
      <c r="E13" s="8" t="s">
        <v>38</v>
      </c>
      <c r="F13" s="8" t="s">
        <v>34</v>
      </c>
      <c r="G13" s="8" t="s">
        <v>30</v>
      </c>
      <c r="H13" s="9">
        <f>3668.48+2001.41</f>
        <v>5669.89</v>
      </c>
      <c r="I13" s="9">
        <v>8566.91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14236.8</v>
      </c>
      <c r="S13" s="8" t="s">
        <v>35</v>
      </c>
    </row>
    <row r="14" s="1" customFormat="1" ht="30" customHeight="1" spans="1:19">
      <c r="A14" s="8"/>
      <c r="B14" s="8">
        <v>9</v>
      </c>
      <c r="C14" s="8" t="s">
        <v>51</v>
      </c>
      <c r="D14" s="8" t="s">
        <v>52</v>
      </c>
      <c r="E14" s="8" t="s">
        <v>38</v>
      </c>
      <c r="F14" s="8" t="s">
        <v>34</v>
      </c>
      <c r="G14" s="8" t="s">
        <v>30</v>
      </c>
      <c r="H14" s="9">
        <f>3469.58+2309.75</f>
        <v>5779.33</v>
      </c>
      <c r="I14" s="9">
        <v>1810.03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7589.36</v>
      </c>
      <c r="S14" s="8" t="s">
        <v>35</v>
      </c>
    </row>
    <row r="15" s="1" customFormat="1" ht="30" customHeight="1" spans="1:19">
      <c r="A15" s="8"/>
      <c r="B15" s="10" t="s">
        <v>36</v>
      </c>
      <c r="C15" s="10"/>
      <c r="D15" s="10"/>
      <c r="E15" s="10"/>
      <c r="F15" s="10"/>
      <c r="G15" s="10"/>
      <c r="H15" s="9">
        <f>51486.71+12578.89</f>
        <v>64065.6</v>
      </c>
      <c r="I15" s="9">
        <v>36569.01</v>
      </c>
      <c r="J15" s="9">
        <v>0</v>
      </c>
      <c r="K15" s="9">
        <v>0</v>
      </c>
      <c r="L15" s="9">
        <v>0</v>
      </c>
      <c r="M15" s="8">
        <v>0</v>
      </c>
      <c r="N15" s="9">
        <v>4418.76</v>
      </c>
      <c r="O15" s="9">
        <v>0</v>
      </c>
      <c r="P15" s="9">
        <v>0</v>
      </c>
      <c r="Q15" s="9">
        <v>0</v>
      </c>
      <c r="R15" s="9">
        <v>105053.37</v>
      </c>
      <c r="S15" s="8" t="s">
        <v>4</v>
      </c>
    </row>
    <row r="16" s="1" customFormat="1" ht="30" customHeight="1" spans="1:19">
      <c r="A16" s="10" t="s">
        <v>37</v>
      </c>
      <c r="B16" s="10"/>
      <c r="C16" s="10"/>
      <c r="D16" s="10"/>
      <c r="E16" s="10"/>
      <c r="F16" s="10"/>
      <c r="G16" s="10"/>
      <c r="H16" s="9">
        <f t="shared" ref="H16:R16" si="0">SUM(H6:H14)</f>
        <v>64065.6</v>
      </c>
      <c r="I16" s="9">
        <f t="shared" si="0"/>
        <v>36569.01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4418.76</v>
      </c>
      <c r="O16" s="9">
        <f t="shared" si="0"/>
        <v>0</v>
      </c>
      <c r="P16" s="9">
        <f t="shared" si="0"/>
        <v>0</v>
      </c>
      <c r="Q16" s="9">
        <f t="shared" si="0"/>
        <v>0</v>
      </c>
      <c r="R16" s="9">
        <f t="shared" si="0"/>
        <v>105053.37</v>
      </c>
      <c r="S16" s="12" t="s">
        <v>4</v>
      </c>
    </row>
  </sheetData>
  <mergeCells count="32">
    <mergeCell ref="A1:S1"/>
    <mergeCell ref="B2:F2"/>
    <mergeCell ref="H2:K2"/>
    <mergeCell ref="M2:O2"/>
    <mergeCell ref="R2:S2"/>
    <mergeCell ref="H3:Q3"/>
    <mergeCell ref="B15:G15"/>
    <mergeCell ref="A16:G16"/>
    <mergeCell ref="A3:A5"/>
    <mergeCell ref="A6:A15"/>
    <mergeCell ref="B3:B5"/>
    <mergeCell ref="B6:B7"/>
    <mergeCell ref="C3:C5"/>
    <mergeCell ref="C6:C7"/>
    <mergeCell ref="D3:D5"/>
    <mergeCell ref="D6:D7"/>
    <mergeCell ref="E3:E5"/>
    <mergeCell ref="E6:E7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5.31居民</vt:lpstr>
      <vt:lpstr>5.31职工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2022-05-31T02:04:53Z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