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居民医院8月费用结算" sheetId="2" r:id="rId1"/>
    <sheet name="经开社区居民门诊7月结算" sheetId="3" r:id="rId2"/>
    <sheet name="航天医院手工预拨清算202112" sheetId="4" r:id="rId3"/>
    <sheet name="洛羊卫生院手工预拨清算202112" sheetId="5" r:id="rId4"/>
  </sheets>
  <calcPr calcId="144525"/>
</workbook>
</file>

<file path=xl/sharedStrings.xml><?xml version="1.0" encoding="utf-8"?>
<sst xmlns="http://schemas.openxmlformats.org/spreadsheetml/2006/main" count="154" uniqueCount="58">
  <si>
    <t>昆明市医疗保险定点医药机构费用结算明细表</t>
  </si>
  <si>
    <t>经办机构：</t>
  </si>
  <si>
    <t>经开区</t>
  </si>
  <si>
    <t>拨款时间：2022年9月30日</t>
  </si>
  <si>
    <t/>
  </si>
  <si>
    <t>单位：元</t>
  </si>
  <si>
    <t>上级机构</t>
  </si>
  <si>
    <t>序号</t>
  </si>
  <si>
    <t>机构编码</t>
  </si>
  <si>
    <t>机构名称</t>
  </si>
  <si>
    <t>险种</t>
  </si>
  <si>
    <t>结算类别</t>
  </si>
  <si>
    <t>费款所属期</t>
  </si>
  <si>
    <t>医保实际支付费用</t>
  </si>
  <si>
    <t>实付合计</t>
  </si>
  <si>
    <t>结算方式</t>
  </si>
  <si>
    <t>个人账户</t>
  </si>
  <si>
    <t>基本统筹基金支付</t>
  </si>
  <si>
    <t>离休保障基金支付</t>
  </si>
  <si>
    <t>大病统筹基金支付</t>
  </si>
  <si>
    <t>公务员补助</t>
  </si>
  <si>
    <t>在职医疗照顾人员补助</t>
  </si>
  <si>
    <t>退休医疗照顾人员补助</t>
  </si>
  <si>
    <t>医疗救助</t>
  </si>
  <si>
    <t>兜底保障</t>
  </si>
  <si>
    <t>财政补助</t>
  </si>
  <si>
    <t>H53011400045</t>
  </si>
  <si>
    <t>呈贡区洛羊卫生院</t>
  </si>
  <si>
    <t>居民</t>
  </si>
  <si>
    <t>住院</t>
  </si>
  <si>
    <t>202208</t>
  </si>
  <si>
    <t>月预结算</t>
  </si>
  <si>
    <t>门诊</t>
  </si>
  <si>
    <t>月结算</t>
  </si>
  <si>
    <t>H53011400046</t>
  </si>
  <si>
    <t>昆明经济技术开发区八公里社区卫生服务中心</t>
  </si>
  <si>
    <t>H53011400068</t>
  </si>
  <si>
    <t>昆明市官渡区中医骨科医院（阿拉社区卫生服务中心）</t>
  </si>
  <si>
    <t>H53011400228</t>
  </si>
  <si>
    <t>昆明航天医院</t>
  </si>
  <si>
    <t>H53011400402</t>
  </si>
  <si>
    <t>昆明经济技术开发区出口加工区社区卫生服务中心</t>
  </si>
  <si>
    <t>小计</t>
  </si>
  <si>
    <t>合计</t>
  </si>
  <si>
    <t>H53015401682</t>
  </si>
  <si>
    <t>经开社区卫生服务中心</t>
  </si>
  <si>
    <t>202207</t>
  </si>
  <si>
    <t>昆明市城乡居民医疗保险定点医疗机构住院费用手工预拨清算移交明细表</t>
  </si>
  <si>
    <t>经办机构：经开区</t>
  </si>
  <si>
    <t>医院编码</t>
  </si>
  <si>
    <t>医院名称</t>
  </si>
  <si>
    <t>基本统筹</t>
  </si>
  <si>
    <t>大病保险</t>
  </si>
  <si>
    <t>兜底保障补助</t>
  </si>
  <si>
    <t>拨付合计</t>
  </si>
  <si>
    <t>备注</t>
  </si>
  <si>
    <t>四季度结算</t>
  </si>
  <si>
    <t>手工预拨清算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</si>
</sst>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s>
  <fonts count="31">
    <font>
      <sz val="11"/>
      <color indexed="8"/>
      <name val="宋体"/>
      <charset val="134"/>
      <scheme val="minor"/>
    </font>
    <font>
      <sz val="11"/>
      <name val="宋体"/>
      <charset val="134"/>
    </font>
    <font>
      <sz val="12"/>
      <name val="宋体"/>
      <charset val="134"/>
    </font>
    <font>
      <b/>
      <sz val="16"/>
      <color rgb="FF333333"/>
      <name val="仿宋"/>
      <family val="3"/>
      <charset val="134"/>
    </font>
    <font>
      <sz val="10"/>
      <color rgb="FF333333"/>
      <name val="仿宋"/>
      <family val="3"/>
      <charset val="134"/>
    </font>
    <font>
      <sz val="10"/>
      <color indexed="8"/>
      <name val="宋体"/>
      <charset val="134"/>
      <scheme val="minor"/>
    </font>
    <font>
      <sz val="9"/>
      <color rgb="FF000000"/>
      <name val="仿宋"/>
      <family val="3"/>
      <charset val="134"/>
    </font>
    <font>
      <b/>
      <sz val="9"/>
      <color rgb="FF000000"/>
      <name val="仿宋"/>
      <family val="3"/>
      <charset val="134"/>
    </font>
    <font>
      <b/>
      <sz val="10"/>
      <color rgb="FF000000"/>
      <name val="仿宋"/>
      <family val="3"/>
      <charset val="134"/>
    </font>
    <font>
      <sz val="9"/>
      <color rgb="FF333333"/>
      <name val="宋体"/>
      <charset val="134"/>
      <scheme val="minor"/>
    </font>
    <font>
      <b/>
      <sz val="9"/>
      <color rgb="FF333333"/>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rgb="FF333333"/>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rgb="FF000000"/>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7"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5" fillId="11" borderId="0" applyNumberFormat="0" applyBorder="0" applyAlignment="0" applyProtection="0">
      <alignment vertical="center"/>
    </xf>
    <xf numFmtId="0" fontId="18" fillId="0" borderId="9" applyNumberFormat="0" applyFill="0" applyAlignment="0" applyProtection="0">
      <alignment vertical="center"/>
    </xf>
    <xf numFmtId="0" fontId="15" fillId="12" borderId="0" applyNumberFormat="0" applyBorder="0" applyAlignment="0" applyProtection="0">
      <alignment vertical="center"/>
    </xf>
    <xf numFmtId="0" fontId="24" fillId="13" borderId="10" applyNumberFormat="0" applyAlignment="0" applyProtection="0">
      <alignment vertical="center"/>
    </xf>
    <xf numFmtId="0" fontId="25" fillId="13" borderId="6" applyNumberFormat="0" applyAlignment="0" applyProtection="0">
      <alignment vertical="center"/>
    </xf>
    <xf numFmtId="0" fontId="26" fillId="14" borderId="11"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33">
    <xf numFmtId="0" fontId="0" fillId="0" borderId="0" xfId="0" applyFont="1">
      <alignment vertical="center"/>
    </xf>
    <xf numFmtId="0" fontId="0" fillId="0" borderId="0" xfId="0" applyFont="1" applyFill="1" applyBorder="1" applyAlignme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3" fillId="2" borderId="0" xfId="0" applyFont="1" applyFill="1" applyBorder="1" applyAlignment="1">
      <alignment horizontal="center" vertical="center" wrapText="1"/>
    </xf>
    <xf numFmtId="0" fontId="4" fillId="2" borderId="1" xfId="0" applyFont="1" applyFill="1" applyBorder="1" applyAlignment="1">
      <alignment horizontal="left" vertical="center"/>
    </xf>
    <xf numFmtId="176" fontId="4" fillId="2" borderId="1" xfId="0" applyNumberFormat="1" applyFont="1" applyFill="1" applyBorder="1" applyAlignment="1">
      <alignment vertical="center" wrapText="1"/>
    </xf>
    <xf numFmtId="0" fontId="4" fillId="2" borderId="2" xfId="0" applyFont="1" applyFill="1" applyBorder="1" applyAlignment="1">
      <alignment horizontal="center" vertical="center" wrapText="1"/>
    </xf>
    <xf numFmtId="0" fontId="5" fillId="0" borderId="0" xfId="0" applyFont="1" applyFill="1" applyBorder="1" applyAlignment="1">
      <alignmen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2" fontId="4" fillId="2" borderId="3"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center" vertical="center" shrinkToFit="1"/>
    </xf>
    <xf numFmtId="2"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shrinkToFit="1"/>
    </xf>
    <xf numFmtId="0" fontId="0" fillId="0" borderId="0" xfId="0" applyFont="1" applyFill="1" applyBorder="1" applyAlignment="1">
      <alignment vertical="center"/>
    </xf>
    <xf numFmtId="0" fontId="1" fillId="0" borderId="0" xfId="0" applyFont="1" applyFill="1" applyBorder="1" applyAlignment="1"/>
    <xf numFmtId="0" fontId="0" fillId="0" borderId="0" xfId="0" applyFont="1" applyFill="1" applyBorder="1" applyAlignment="1">
      <alignment vertical="center"/>
    </xf>
    <xf numFmtId="0" fontId="2" fillId="0" borderId="0" xfId="0" applyFont="1" applyFill="1" applyBorder="1" applyAlignment="1">
      <alignment vertical="center"/>
    </xf>
    <xf numFmtId="0" fontId="3" fillId="2" borderId="0" xfId="0" applyFont="1" applyFill="1" applyBorder="1" applyAlignment="1">
      <alignment horizontal="center" vertical="center" wrapText="1"/>
    </xf>
    <xf numFmtId="0" fontId="6" fillId="3" borderId="1" xfId="0" applyFont="1" applyFill="1" applyBorder="1" applyAlignment="1">
      <alignment horizontal="right"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right" vertical="center" wrapText="1"/>
    </xf>
    <xf numFmtId="0" fontId="7"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2" fontId="9"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4"/>
  <sheetViews>
    <sheetView tabSelected="1" workbookViewId="0">
      <selection activeCell="G20" sqref="G20"/>
    </sheetView>
  </sheetViews>
  <sheetFormatPr defaultColWidth="9" defaultRowHeight="13.5"/>
  <cols>
    <col min="1" max="1" width="9.26666666666667" style="18" customWidth="1"/>
    <col min="2" max="2" width="5.125" style="18" customWidth="1"/>
    <col min="3" max="3" width="10.9833333333333" style="18" customWidth="1"/>
    <col min="4" max="4" width="12.2" style="18" customWidth="1"/>
    <col min="5" max="5" width="5.125" style="18" customWidth="1"/>
    <col min="6" max="6" width="7.44166666666667" style="18" customWidth="1"/>
    <col min="7" max="7" width="7.56666666666667" style="18" customWidth="1"/>
    <col min="8" max="14" width="9.75833333333333" style="18" customWidth="1"/>
    <col min="15" max="16" width="8.94166666666667" style="18" customWidth="1"/>
    <col min="17" max="17" width="8" style="18" hidden="1"/>
    <col min="18" max="18" width="10.575" style="18" customWidth="1"/>
    <col min="19" max="19" width="8.05" style="18" customWidth="1"/>
    <col min="20" max="16384" width="9" style="18"/>
  </cols>
  <sheetData>
    <row r="1" s="18" customFormat="1" ht="38.25" customHeight="1" spans="1:19">
      <c r="A1" s="22" t="s">
        <v>0</v>
      </c>
      <c r="B1" s="22"/>
      <c r="C1" s="22"/>
      <c r="D1" s="22"/>
      <c r="E1" s="22"/>
      <c r="F1" s="22"/>
      <c r="G1" s="22"/>
      <c r="H1" s="22"/>
      <c r="I1" s="22"/>
      <c r="J1" s="22"/>
      <c r="K1" s="22"/>
      <c r="L1" s="22"/>
      <c r="M1" s="22"/>
      <c r="N1" s="22"/>
      <c r="O1" s="22"/>
      <c r="P1" s="22"/>
      <c r="Q1" s="22"/>
      <c r="R1" s="22"/>
      <c r="S1" s="22"/>
    </row>
    <row r="2" s="18" customFormat="1" ht="15" customHeight="1" spans="1:19">
      <c r="A2" s="23" t="s">
        <v>1</v>
      </c>
      <c r="B2" s="24" t="s">
        <v>2</v>
      </c>
      <c r="C2" s="24"/>
      <c r="D2" s="24"/>
      <c r="E2" s="24"/>
      <c r="F2" s="24"/>
      <c r="G2" s="25"/>
      <c r="H2" s="32"/>
      <c r="I2" s="26" t="s">
        <v>3</v>
      </c>
      <c r="J2" s="26"/>
      <c r="K2" s="26"/>
      <c r="L2" s="23"/>
      <c r="M2" s="24"/>
      <c r="N2" s="24"/>
      <c r="O2" s="24"/>
      <c r="P2" s="31" t="s">
        <v>4</v>
      </c>
      <c r="Q2" s="31" t="s">
        <v>4</v>
      </c>
      <c r="R2" s="25" t="s">
        <v>5</v>
      </c>
      <c r="S2" s="25"/>
    </row>
    <row r="3" s="18" customFormat="1" ht="15" customHeight="1" spans="1:19">
      <c r="A3" s="27" t="s">
        <v>6</v>
      </c>
      <c r="B3" s="27" t="s">
        <v>7</v>
      </c>
      <c r="C3" s="27" t="s">
        <v>8</v>
      </c>
      <c r="D3" s="27" t="s">
        <v>9</v>
      </c>
      <c r="E3" s="27" t="s">
        <v>10</v>
      </c>
      <c r="F3" s="27" t="s">
        <v>11</v>
      </c>
      <c r="G3" s="27" t="s">
        <v>12</v>
      </c>
      <c r="H3" s="27" t="s">
        <v>13</v>
      </c>
      <c r="I3" s="27"/>
      <c r="J3" s="27"/>
      <c r="K3" s="27"/>
      <c r="L3" s="27"/>
      <c r="M3" s="27"/>
      <c r="N3" s="27"/>
      <c r="O3" s="27"/>
      <c r="P3" s="27"/>
      <c r="Q3" s="27"/>
      <c r="R3" s="27" t="s">
        <v>14</v>
      </c>
      <c r="S3" s="27" t="s">
        <v>15</v>
      </c>
    </row>
    <row r="4" s="18" customFormat="1" ht="15" customHeight="1" spans="1:19">
      <c r="A4" s="27"/>
      <c r="B4" s="27"/>
      <c r="C4" s="27"/>
      <c r="D4" s="27"/>
      <c r="E4" s="27"/>
      <c r="F4" s="27"/>
      <c r="G4" s="27"/>
      <c r="H4" s="27" t="s">
        <v>16</v>
      </c>
      <c r="I4" s="27" t="s">
        <v>17</v>
      </c>
      <c r="J4" s="27" t="s">
        <v>18</v>
      </c>
      <c r="K4" s="27" t="s">
        <v>19</v>
      </c>
      <c r="L4" s="27" t="s">
        <v>20</v>
      </c>
      <c r="M4" s="27" t="s">
        <v>21</v>
      </c>
      <c r="N4" s="27" t="s">
        <v>22</v>
      </c>
      <c r="O4" s="27" t="s">
        <v>23</v>
      </c>
      <c r="P4" s="27" t="s">
        <v>24</v>
      </c>
      <c r="Q4" s="27" t="s">
        <v>25</v>
      </c>
      <c r="R4" s="27"/>
      <c r="S4" s="27"/>
    </row>
    <row r="5" s="18" customFormat="1" ht="15" customHeight="1" spans="1:19">
      <c r="A5" s="27"/>
      <c r="B5" s="27"/>
      <c r="C5" s="27"/>
      <c r="D5" s="27"/>
      <c r="E5" s="27"/>
      <c r="F5" s="27"/>
      <c r="G5" s="27"/>
      <c r="H5" s="27"/>
      <c r="I5" s="27"/>
      <c r="J5" s="27"/>
      <c r="K5" s="27"/>
      <c r="L5" s="27"/>
      <c r="M5" s="27"/>
      <c r="N5" s="27"/>
      <c r="O5" s="27"/>
      <c r="P5" s="27"/>
      <c r="Q5" s="27"/>
      <c r="R5" s="27"/>
      <c r="S5" s="27"/>
    </row>
    <row r="6" s="18" customFormat="1" ht="15" customHeight="1" spans="1:19">
      <c r="A6" s="28" t="s">
        <v>4</v>
      </c>
      <c r="B6" s="28">
        <v>1</v>
      </c>
      <c r="C6" s="28" t="s">
        <v>26</v>
      </c>
      <c r="D6" s="28" t="s">
        <v>27</v>
      </c>
      <c r="E6" s="28" t="s">
        <v>28</v>
      </c>
      <c r="F6" s="28" t="s">
        <v>29</v>
      </c>
      <c r="G6" s="28" t="s">
        <v>30</v>
      </c>
      <c r="H6" s="29">
        <f t="shared" ref="H6:H11" si="0">0+0</f>
        <v>0</v>
      </c>
      <c r="I6" s="29">
        <v>20000.92</v>
      </c>
      <c r="J6" s="29">
        <v>0</v>
      </c>
      <c r="K6" s="29">
        <v>0</v>
      </c>
      <c r="L6" s="29">
        <v>0</v>
      </c>
      <c r="M6" s="29">
        <v>0</v>
      </c>
      <c r="N6" s="29">
        <v>0</v>
      </c>
      <c r="O6" s="29">
        <v>0</v>
      </c>
      <c r="P6" s="29">
        <v>0</v>
      </c>
      <c r="Q6" s="29">
        <v>0</v>
      </c>
      <c r="R6" s="29">
        <v>20000.92</v>
      </c>
      <c r="S6" s="28" t="s">
        <v>31</v>
      </c>
    </row>
    <row r="7" s="18" customFormat="1" ht="15" customHeight="1" spans="1:19">
      <c r="A7" s="28"/>
      <c r="B7" s="28"/>
      <c r="C7" s="28"/>
      <c r="D7" s="28"/>
      <c r="E7" s="28"/>
      <c r="F7" s="28" t="s">
        <v>32</v>
      </c>
      <c r="G7" s="28" t="s">
        <v>30</v>
      </c>
      <c r="H7" s="29">
        <f>5645.92+0</f>
        <v>5645.92</v>
      </c>
      <c r="I7" s="29">
        <v>20562.47</v>
      </c>
      <c r="J7" s="29">
        <v>0</v>
      </c>
      <c r="K7" s="29">
        <v>0</v>
      </c>
      <c r="L7" s="29">
        <v>0</v>
      </c>
      <c r="M7" s="29">
        <v>0</v>
      </c>
      <c r="N7" s="29">
        <v>0</v>
      </c>
      <c r="O7" s="29">
        <v>0</v>
      </c>
      <c r="P7" s="29">
        <v>0</v>
      </c>
      <c r="Q7" s="29">
        <v>0</v>
      </c>
      <c r="R7" s="29">
        <v>26208.39</v>
      </c>
      <c r="S7" s="28" t="s">
        <v>33</v>
      </c>
    </row>
    <row r="8" s="18" customFormat="1" ht="34" customHeight="1" spans="1:19">
      <c r="A8" s="28"/>
      <c r="B8" s="28">
        <v>2</v>
      </c>
      <c r="C8" s="28" t="s">
        <v>34</v>
      </c>
      <c r="D8" s="28" t="s">
        <v>35</v>
      </c>
      <c r="E8" s="28" t="s">
        <v>28</v>
      </c>
      <c r="F8" s="28" t="s">
        <v>32</v>
      </c>
      <c r="G8" s="28" t="s">
        <v>30</v>
      </c>
      <c r="H8" s="29">
        <f>418.97+0</f>
        <v>418.97</v>
      </c>
      <c r="I8" s="29">
        <v>22</v>
      </c>
      <c r="J8" s="29">
        <v>0</v>
      </c>
      <c r="K8" s="29">
        <v>0</v>
      </c>
      <c r="L8" s="29">
        <v>0</v>
      </c>
      <c r="M8" s="29">
        <v>0</v>
      </c>
      <c r="N8" s="29">
        <v>0</v>
      </c>
      <c r="O8" s="29">
        <v>0</v>
      </c>
      <c r="P8" s="29">
        <v>0</v>
      </c>
      <c r="Q8" s="29">
        <v>0</v>
      </c>
      <c r="R8" s="29">
        <v>440.97</v>
      </c>
      <c r="S8" s="28" t="s">
        <v>33</v>
      </c>
    </row>
    <row r="9" s="18" customFormat="1" ht="34" customHeight="1" spans="1:19">
      <c r="A9" s="28"/>
      <c r="B9" s="28">
        <v>3</v>
      </c>
      <c r="C9" s="28" t="s">
        <v>36</v>
      </c>
      <c r="D9" s="28" t="s">
        <v>37</v>
      </c>
      <c r="E9" s="28" t="s">
        <v>28</v>
      </c>
      <c r="F9" s="28" t="s">
        <v>32</v>
      </c>
      <c r="G9" s="28" t="s">
        <v>30</v>
      </c>
      <c r="H9" s="29">
        <f t="shared" si="0"/>
        <v>0</v>
      </c>
      <c r="I9" s="29">
        <v>37534.92</v>
      </c>
      <c r="J9" s="29">
        <v>0</v>
      </c>
      <c r="K9" s="29">
        <v>0</v>
      </c>
      <c r="L9" s="29">
        <v>0</v>
      </c>
      <c r="M9" s="29">
        <v>0</v>
      </c>
      <c r="N9" s="29">
        <v>0</v>
      </c>
      <c r="O9" s="29">
        <v>0</v>
      </c>
      <c r="P9" s="29">
        <v>0</v>
      </c>
      <c r="Q9" s="29">
        <v>0</v>
      </c>
      <c r="R9" s="29">
        <v>37534.92</v>
      </c>
      <c r="S9" s="28" t="s">
        <v>33</v>
      </c>
    </row>
    <row r="10" s="18" customFormat="1" ht="15" customHeight="1" spans="1:19">
      <c r="A10" s="28"/>
      <c r="B10" s="28"/>
      <c r="C10" s="28" t="s">
        <v>38</v>
      </c>
      <c r="D10" s="28" t="s">
        <v>39</v>
      </c>
      <c r="E10" s="28" t="s">
        <v>28</v>
      </c>
      <c r="F10" s="28" t="s">
        <v>29</v>
      </c>
      <c r="G10" s="28" t="s">
        <v>30</v>
      </c>
      <c r="H10" s="29">
        <f t="shared" si="0"/>
        <v>0</v>
      </c>
      <c r="I10" s="29">
        <v>13770.29</v>
      </c>
      <c r="J10" s="29">
        <v>0</v>
      </c>
      <c r="K10" s="29">
        <v>598.55</v>
      </c>
      <c r="L10" s="29">
        <v>0</v>
      </c>
      <c r="M10" s="29">
        <v>0</v>
      </c>
      <c r="N10" s="29">
        <v>0</v>
      </c>
      <c r="O10" s="29">
        <v>0</v>
      </c>
      <c r="P10" s="29">
        <v>0</v>
      </c>
      <c r="Q10" s="29">
        <v>0</v>
      </c>
      <c r="R10" s="29">
        <v>14368.84</v>
      </c>
      <c r="S10" s="28" t="s">
        <v>31</v>
      </c>
    </row>
    <row r="11" s="18" customFormat="1" ht="15" customHeight="1" spans="1:19">
      <c r="A11" s="28"/>
      <c r="B11" s="28">
        <v>4</v>
      </c>
      <c r="C11" s="28"/>
      <c r="D11" s="28"/>
      <c r="E11" s="28"/>
      <c r="F11" s="28" t="s">
        <v>32</v>
      </c>
      <c r="G11" s="28" t="s">
        <v>30</v>
      </c>
      <c r="H11" s="29">
        <f t="shared" si="0"/>
        <v>0</v>
      </c>
      <c r="I11" s="29">
        <v>1072.38</v>
      </c>
      <c r="J11" s="29">
        <v>0</v>
      </c>
      <c r="K11" s="29">
        <v>0</v>
      </c>
      <c r="L11" s="29">
        <v>0</v>
      </c>
      <c r="M11" s="29">
        <v>0</v>
      </c>
      <c r="N11" s="29">
        <v>0</v>
      </c>
      <c r="O11" s="29">
        <v>127.46</v>
      </c>
      <c r="P11" s="29">
        <v>0</v>
      </c>
      <c r="Q11" s="29">
        <v>0</v>
      </c>
      <c r="R11" s="29">
        <v>1199.84</v>
      </c>
      <c r="S11" s="28" t="s">
        <v>33</v>
      </c>
    </row>
    <row r="12" s="18" customFormat="1" ht="34" customHeight="1" spans="1:19">
      <c r="A12" s="28"/>
      <c r="B12" s="28">
        <v>5</v>
      </c>
      <c r="C12" s="28" t="s">
        <v>40</v>
      </c>
      <c r="D12" s="28" t="s">
        <v>41</v>
      </c>
      <c r="E12" s="28" t="s">
        <v>28</v>
      </c>
      <c r="F12" s="28" t="s">
        <v>32</v>
      </c>
      <c r="G12" s="28" t="s">
        <v>30</v>
      </c>
      <c r="H12" s="29">
        <f>341+0</f>
        <v>341</v>
      </c>
      <c r="I12" s="29">
        <v>872</v>
      </c>
      <c r="J12" s="29">
        <v>0</v>
      </c>
      <c r="K12" s="29">
        <v>0</v>
      </c>
      <c r="L12" s="29">
        <v>0</v>
      </c>
      <c r="M12" s="29">
        <v>0</v>
      </c>
      <c r="N12" s="29">
        <v>0</v>
      </c>
      <c r="O12" s="29">
        <v>0</v>
      </c>
      <c r="P12" s="29">
        <v>0</v>
      </c>
      <c r="Q12" s="29">
        <v>0</v>
      </c>
      <c r="R12" s="29">
        <v>1213</v>
      </c>
      <c r="S12" s="28" t="s">
        <v>33</v>
      </c>
    </row>
    <row r="13" s="18" customFormat="1" ht="15" customHeight="1" spans="1:19">
      <c r="A13" s="28"/>
      <c r="B13" s="30" t="s">
        <v>42</v>
      </c>
      <c r="C13" s="30"/>
      <c r="D13" s="30"/>
      <c r="E13" s="30"/>
      <c r="F13" s="30"/>
      <c r="G13" s="30"/>
      <c r="H13" s="29">
        <f>6405.89+0</f>
        <v>6405.89</v>
      </c>
      <c r="I13" s="29">
        <v>93834.98</v>
      </c>
      <c r="J13" s="29">
        <v>0</v>
      </c>
      <c r="K13" s="29">
        <v>598.55</v>
      </c>
      <c r="L13" s="29">
        <v>0</v>
      </c>
      <c r="M13" s="29">
        <v>0</v>
      </c>
      <c r="N13" s="29">
        <v>0</v>
      </c>
      <c r="O13" s="29">
        <v>127.46</v>
      </c>
      <c r="P13" s="29">
        <v>0</v>
      </c>
      <c r="Q13" s="29">
        <v>0</v>
      </c>
      <c r="R13" s="29">
        <v>100966.88</v>
      </c>
      <c r="S13" s="28" t="s">
        <v>4</v>
      </c>
    </row>
    <row r="14" s="18" customFormat="1" ht="15" customHeight="1" spans="1:19">
      <c r="A14" s="30" t="s">
        <v>43</v>
      </c>
      <c r="B14" s="30"/>
      <c r="C14" s="30"/>
      <c r="D14" s="30"/>
      <c r="E14" s="30"/>
      <c r="F14" s="30"/>
      <c r="G14" s="30"/>
      <c r="H14" s="29">
        <f t="shared" ref="H14:R14" si="1">SUM(H6:H12)</f>
        <v>6405.89</v>
      </c>
      <c r="I14" s="29">
        <f t="shared" si="1"/>
        <v>93834.98</v>
      </c>
      <c r="J14" s="29">
        <f t="shared" si="1"/>
        <v>0</v>
      </c>
      <c r="K14" s="29">
        <f t="shared" si="1"/>
        <v>598.55</v>
      </c>
      <c r="L14" s="29">
        <f t="shared" si="1"/>
        <v>0</v>
      </c>
      <c r="M14" s="29">
        <f t="shared" si="1"/>
        <v>0</v>
      </c>
      <c r="N14" s="29">
        <f t="shared" si="1"/>
        <v>0</v>
      </c>
      <c r="O14" s="29">
        <f t="shared" si="1"/>
        <v>127.46</v>
      </c>
      <c r="P14" s="29">
        <f t="shared" si="1"/>
        <v>0</v>
      </c>
      <c r="Q14" s="29">
        <f t="shared" si="1"/>
        <v>0</v>
      </c>
      <c r="R14" s="29">
        <f t="shared" si="1"/>
        <v>100966.88</v>
      </c>
      <c r="S14" s="28" t="s">
        <v>4</v>
      </c>
    </row>
  </sheetData>
  <mergeCells count="36">
    <mergeCell ref="A1:S1"/>
    <mergeCell ref="B2:F2"/>
    <mergeCell ref="I2:K2"/>
    <mergeCell ref="M2:O2"/>
    <mergeCell ref="R2:S2"/>
    <mergeCell ref="H3:Q3"/>
    <mergeCell ref="B13:G13"/>
    <mergeCell ref="A14:G14"/>
    <mergeCell ref="A3:A5"/>
    <mergeCell ref="A6:A13"/>
    <mergeCell ref="B3:B5"/>
    <mergeCell ref="B6:B7"/>
    <mergeCell ref="B9:B10"/>
    <mergeCell ref="C3:C5"/>
    <mergeCell ref="C6:C7"/>
    <mergeCell ref="C10:C11"/>
    <mergeCell ref="D3:D5"/>
    <mergeCell ref="D6:D7"/>
    <mergeCell ref="D10:D11"/>
    <mergeCell ref="E3:E5"/>
    <mergeCell ref="E6:E7"/>
    <mergeCell ref="E10:E11"/>
    <mergeCell ref="F3:F5"/>
    <mergeCell ref="G3:G5"/>
    <mergeCell ref="H4:H5"/>
    <mergeCell ref="I4:I5"/>
    <mergeCell ref="J4:J5"/>
    <mergeCell ref="K4:K5"/>
    <mergeCell ref="L4:L5"/>
    <mergeCell ref="M4:M5"/>
    <mergeCell ref="N4:N5"/>
    <mergeCell ref="O4:O5"/>
    <mergeCell ref="P4:P5"/>
    <mergeCell ref="Q4:Q5"/>
    <mergeCell ref="R3:R5"/>
    <mergeCell ref="S3:S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1"/>
  <sheetViews>
    <sheetView workbookViewId="0">
      <selection activeCell="H24" sqref="H24"/>
    </sheetView>
  </sheetViews>
  <sheetFormatPr defaultColWidth="9" defaultRowHeight="13.5"/>
  <cols>
    <col min="1" max="1" width="9.26666666666667" style="18" customWidth="1"/>
    <col min="2" max="2" width="5.125" style="18" customWidth="1"/>
    <col min="3" max="3" width="10.9833333333333" style="18" customWidth="1"/>
    <col min="4" max="4" width="12.2" style="18" customWidth="1"/>
    <col min="5" max="5" width="5.125" style="18" customWidth="1"/>
    <col min="6" max="6" width="7.44166666666667" style="18" customWidth="1"/>
    <col min="7" max="7" width="7.56666666666667" style="18" customWidth="1"/>
    <col min="8" max="14" width="9.75833333333333" style="18" customWidth="1"/>
    <col min="15" max="16" width="8.94166666666667" style="18" customWidth="1"/>
    <col min="17" max="17" width="8" style="18" hidden="1"/>
    <col min="18" max="18" width="10.575" style="18" customWidth="1"/>
    <col min="19" max="19" width="8.05" style="18" customWidth="1"/>
    <col min="20" max="16384" width="9" style="18"/>
  </cols>
  <sheetData>
    <row r="1" s="18" customFormat="1" ht="38.25" customHeight="1" spans="1:19">
      <c r="A1" s="22" t="s">
        <v>0</v>
      </c>
      <c r="B1" s="22"/>
      <c r="C1" s="22"/>
      <c r="D1" s="22"/>
      <c r="E1" s="22"/>
      <c r="F1" s="22"/>
      <c r="G1" s="22"/>
      <c r="H1" s="22"/>
      <c r="I1" s="22"/>
      <c r="J1" s="22"/>
      <c r="K1" s="22"/>
      <c r="L1" s="22"/>
      <c r="M1" s="22"/>
      <c r="N1" s="22"/>
      <c r="O1" s="22"/>
      <c r="P1" s="22"/>
      <c r="Q1" s="22"/>
      <c r="R1" s="22"/>
      <c r="S1" s="22"/>
    </row>
    <row r="2" s="18" customFormat="1" ht="15" customHeight="1" spans="1:19">
      <c r="A2" s="23" t="s">
        <v>1</v>
      </c>
      <c r="B2" s="24" t="s">
        <v>2</v>
      </c>
      <c r="C2" s="24"/>
      <c r="D2" s="24"/>
      <c r="E2" s="24"/>
      <c r="F2" s="24"/>
      <c r="G2" s="25"/>
      <c r="H2" s="26" t="s">
        <v>3</v>
      </c>
      <c r="I2" s="26"/>
      <c r="J2" s="26"/>
      <c r="K2" s="26"/>
      <c r="L2" s="26"/>
      <c r="M2" s="24"/>
      <c r="N2" s="24"/>
      <c r="O2" s="24"/>
      <c r="P2" s="31" t="s">
        <v>4</v>
      </c>
      <c r="Q2" s="31" t="s">
        <v>4</v>
      </c>
      <c r="R2" s="25" t="s">
        <v>5</v>
      </c>
      <c r="S2" s="25"/>
    </row>
    <row r="3" s="18" customFormat="1" ht="15" customHeight="1" spans="1:19">
      <c r="A3" s="27" t="s">
        <v>6</v>
      </c>
      <c r="B3" s="27" t="s">
        <v>7</v>
      </c>
      <c r="C3" s="27" t="s">
        <v>8</v>
      </c>
      <c r="D3" s="27" t="s">
        <v>9</v>
      </c>
      <c r="E3" s="27" t="s">
        <v>10</v>
      </c>
      <c r="F3" s="27" t="s">
        <v>11</v>
      </c>
      <c r="G3" s="27" t="s">
        <v>12</v>
      </c>
      <c r="H3" s="27" t="s">
        <v>13</v>
      </c>
      <c r="I3" s="27"/>
      <c r="J3" s="27"/>
      <c r="K3" s="27"/>
      <c r="L3" s="27"/>
      <c r="M3" s="27"/>
      <c r="N3" s="27"/>
      <c r="O3" s="27"/>
      <c r="P3" s="27"/>
      <c r="Q3" s="27"/>
      <c r="R3" s="27" t="s">
        <v>14</v>
      </c>
      <c r="S3" s="27" t="s">
        <v>15</v>
      </c>
    </row>
    <row r="4" s="18" customFormat="1" ht="15" customHeight="1" spans="1:19">
      <c r="A4" s="27"/>
      <c r="B4" s="27"/>
      <c r="C4" s="27"/>
      <c r="D4" s="27"/>
      <c r="E4" s="27"/>
      <c r="F4" s="27"/>
      <c r="G4" s="27"/>
      <c r="H4" s="27" t="s">
        <v>16</v>
      </c>
      <c r="I4" s="27" t="s">
        <v>17</v>
      </c>
      <c r="J4" s="27" t="s">
        <v>18</v>
      </c>
      <c r="K4" s="27" t="s">
        <v>19</v>
      </c>
      <c r="L4" s="27" t="s">
        <v>20</v>
      </c>
      <c r="M4" s="27" t="s">
        <v>21</v>
      </c>
      <c r="N4" s="27" t="s">
        <v>22</v>
      </c>
      <c r="O4" s="27" t="s">
        <v>23</v>
      </c>
      <c r="P4" s="27" t="s">
        <v>24</v>
      </c>
      <c r="Q4" s="27" t="s">
        <v>25</v>
      </c>
      <c r="R4" s="27"/>
      <c r="S4" s="27"/>
    </row>
    <row r="5" s="18" customFormat="1" ht="15" customHeight="1" spans="1:19">
      <c r="A5" s="27"/>
      <c r="B5" s="27"/>
      <c r="C5" s="27"/>
      <c r="D5" s="27"/>
      <c r="E5" s="27"/>
      <c r="F5" s="27"/>
      <c r="G5" s="27"/>
      <c r="H5" s="27"/>
      <c r="I5" s="27"/>
      <c r="J5" s="27"/>
      <c r="K5" s="27"/>
      <c r="L5" s="27"/>
      <c r="M5" s="27"/>
      <c r="N5" s="27"/>
      <c r="O5" s="27"/>
      <c r="P5" s="27"/>
      <c r="Q5" s="27"/>
      <c r="R5" s="27"/>
      <c r="S5" s="27"/>
    </row>
    <row r="6" s="18" customFormat="1" ht="23" customHeight="1" spans="1:19">
      <c r="A6" s="28" t="s">
        <v>4</v>
      </c>
      <c r="B6" s="28">
        <v>1</v>
      </c>
      <c r="C6" s="28" t="s">
        <v>44</v>
      </c>
      <c r="D6" s="28" t="s">
        <v>45</v>
      </c>
      <c r="E6" s="28" t="s">
        <v>28</v>
      </c>
      <c r="F6" s="28" t="s">
        <v>32</v>
      </c>
      <c r="G6" s="28" t="s">
        <v>46</v>
      </c>
      <c r="H6" s="29">
        <f>0+0</f>
        <v>0</v>
      </c>
      <c r="I6" s="29">
        <v>22516</v>
      </c>
      <c r="J6" s="29">
        <v>0</v>
      </c>
      <c r="K6" s="29">
        <v>0</v>
      </c>
      <c r="L6" s="29">
        <v>0</v>
      </c>
      <c r="M6" s="29">
        <v>0</v>
      </c>
      <c r="N6" s="29">
        <v>0</v>
      </c>
      <c r="O6" s="29">
        <v>0</v>
      </c>
      <c r="P6" s="29">
        <v>0</v>
      </c>
      <c r="Q6" s="29">
        <v>0</v>
      </c>
      <c r="R6" s="29">
        <v>22516</v>
      </c>
      <c r="S6" s="28" t="s">
        <v>33</v>
      </c>
    </row>
    <row r="7" s="18" customFormat="1" ht="15" customHeight="1" spans="1:19">
      <c r="A7" s="28"/>
      <c r="B7" s="30" t="s">
        <v>42</v>
      </c>
      <c r="C7" s="30"/>
      <c r="D7" s="30"/>
      <c r="E7" s="30"/>
      <c r="F7" s="30"/>
      <c r="G7" s="30"/>
      <c r="H7" s="29">
        <f>0+0</f>
        <v>0</v>
      </c>
      <c r="I7" s="29">
        <v>22516</v>
      </c>
      <c r="J7" s="29">
        <v>0</v>
      </c>
      <c r="K7" s="29">
        <v>0</v>
      </c>
      <c r="L7" s="29">
        <v>0</v>
      </c>
      <c r="M7" s="29">
        <v>0</v>
      </c>
      <c r="N7" s="29">
        <v>0</v>
      </c>
      <c r="O7" s="29">
        <v>0</v>
      </c>
      <c r="P7" s="29">
        <v>0</v>
      </c>
      <c r="Q7" s="29">
        <v>0</v>
      </c>
      <c r="R7" s="29">
        <v>22516</v>
      </c>
      <c r="S7" s="28" t="s">
        <v>4</v>
      </c>
    </row>
    <row r="8" s="18" customFormat="1" ht="15" customHeight="1" spans="1:19">
      <c r="A8" s="30" t="s">
        <v>43</v>
      </c>
      <c r="B8" s="30"/>
      <c r="C8" s="30"/>
      <c r="D8" s="30"/>
      <c r="E8" s="30"/>
      <c r="F8" s="30"/>
      <c r="G8" s="30"/>
      <c r="H8" s="29">
        <f t="shared" ref="H8:R8" si="0">SUM(H6)</f>
        <v>0</v>
      </c>
      <c r="I8" s="29">
        <f t="shared" si="0"/>
        <v>22516</v>
      </c>
      <c r="J8" s="29">
        <f t="shared" si="0"/>
        <v>0</v>
      </c>
      <c r="K8" s="29">
        <f t="shared" si="0"/>
        <v>0</v>
      </c>
      <c r="L8" s="29">
        <f t="shared" si="0"/>
        <v>0</v>
      </c>
      <c r="M8" s="29">
        <f t="shared" si="0"/>
        <v>0</v>
      </c>
      <c r="N8" s="29">
        <f t="shared" si="0"/>
        <v>0</v>
      </c>
      <c r="O8" s="29">
        <f t="shared" si="0"/>
        <v>0</v>
      </c>
      <c r="P8" s="29">
        <f t="shared" si="0"/>
        <v>0</v>
      </c>
      <c r="Q8" s="29">
        <f t="shared" si="0"/>
        <v>0</v>
      </c>
      <c r="R8" s="29">
        <f t="shared" si="0"/>
        <v>22516</v>
      </c>
      <c r="S8" s="28" t="s">
        <v>4</v>
      </c>
    </row>
    <row r="9" s="19" customFormat="1" spans="1:252">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19" customFormat="1" spans="1:25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row>
    <row r="11" s="20" customFormat="1" spans="1:254">
      <c r="A11" s="18"/>
      <c r="B11" s="18"/>
      <c r="C11" s="18"/>
      <c r="D11" s="18"/>
      <c r="E11" s="18"/>
      <c r="F11" s="18"/>
      <c r="G11" s="18"/>
      <c r="H11" s="18"/>
      <c r="I11" s="18"/>
      <c r="J11" s="18"/>
      <c r="K11" s="18"/>
      <c r="L11" s="18"/>
      <c r="M11" s="18"/>
      <c r="N11" s="18"/>
      <c r="O11" s="18"/>
      <c r="P11" s="18"/>
      <c r="Q11" s="18"/>
      <c r="R11" s="18"/>
      <c r="S11" s="18"/>
      <c r="IR11" s="18"/>
      <c r="IS11" s="18"/>
      <c r="IT11" s="18"/>
    </row>
    <row r="12" s="20" customFormat="1" spans="1:254">
      <c r="A12" s="18"/>
      <c r="B12" s="18"/>
      <c r="C12" s="18"/>
      <c r="D12" s="18"/>
      <c r="E12" s="18"/>
      <c r="F12" s="18"/>
      <c r="G12" s="18"/>
      <c r="H12" s="18"/>
      <c r="I12" s="18"/>
      <c r="J12" s="18"/>
      <c r="K12" s="18"/>
      <c r="L12" s="18"/>
      <c r="M12" s="18"/>
      <c r="N12" s="18"/>
      <c r="O12" s="18"/>
      <c r="P12" s="18"/>
      <c r="Q12" s="18"/>
      <c r="R12" s="18"/>
      <c r="S12" s="18"/>
      <c r="IR12" s="18"/>
      <c r="IS12" s="18"/>
      <c r="IT12" s="18"/>
    </row>
    <row r="13" s="20" customFormat="1" spans="1:254">
      <c r="A13" s="18"/>
      <c r="B13" s="18"/>
      <c r="C13" s="18"/>
      <c r="D13" s="18"/>
      <c r="E13" s="18"/>
      <c r="F13" s="18"/>
      <c r="G13" s="18"/>
      <c r="H13" s="18"/>
      <c r="I13" s="18"/>
      <c r="J13" s="18"/>
      <c r="K13" s="18"/>
      <c r="L13" s="18"/>
      <c r="M13" s="18"/>
      <c r="N13" s="18"/>
      <c r="O13" s="18"/>
      <c r="P13" s="18"/>
      <c r="Q13" s="18"/>
      <c r="R13" s="18"/>
      <c r="S13" s="18"/>
      <c r="IR13" s="18"/>
      <c r="IS13" s="18"/>
      <c r="IT13" s="18"/>
    </row>
    <row r="14" s="20" customFormat="1" spans="1:254">
      <c r="A14" s="18"/>
      <c r="B14" s="18"/>
      <c r="C14" s="18"/>
      <c r="D14" s="18"/>
      <c r="E14" s="18"/>
      <c r="F14" s="18"/>
      <c r="G14" s="18"/>
      <c r="H14" s="18"/>
      <c r="I14" s="18"/>
      <c r="J14" s="18"/>
      <c r="K14" s="18"/>
      <c r="L14" s="18"/>
      <c r="M14" s="18"/>
      <c r="N14" s="18"/>
      <c r="O14" s="18"/>
      <c r="P14" s="18"/>
      <c r="Q14" s="18"/>
      <c r="R14" s="18"/>
      <c r="S14" s="18"/>
      <c r="IR14" s="18"/>
      <c r="IS14" s="18"/>
      <c r="IT14" s="18"/>
    </row>
    <row r="15" s="20" customFormat="1" spans="1:254">
      <c r="A15" s="18"/>
      <c r="B15" s="18"/>
      <c r="C15" s="18"/>
      <c r="D15" s="18"/>
      <c r="E15" s="18"/>
      <c r="F15" s="18"/>
      <c r="G15" s="18"/>
      <c r="H15" s="18"/>
      <c r="I15" s="18"/>
      <c r="J15" s="18"/>
      <c r="K15" s="18"/>
      <c r="L15" s="18"/>
      <c r="M15" s="18"/>
      <c r="N15" s="18"/>
      <c r="O15" s="18"/>
      <c r="P15" s="18"/>
      <c r="Q15" s="18"/>
      <c r="R15" s="18"/>
      <c r="S15" s="18"/>
      <c r="IR15" s="18"/>
      <c r="IS15" s="18"/>
      <c r="IT15" s="18"/>
    </row>
    <row r="16" s="20" customFormat="1" spans="1:254">
      <c r="A16" s="18"/>
      <c r="B16" s="18"/>
      <c r="C16" s="18"/>
      <c r="D16" s="18"/>
      <c r="E16" s="18"/>
      <c r="F16" s="18"/>
      <c r="G16" s="18"/>
      <c r="H16" s="18"/>
      <c r="I16" s="18"/>
      <c r="J16" s="18"/>
      <c r="K16" s="18"/>
      <c r="L16" s="18"/>
      <c r="M16" s="18"/>
      <c r="N16" s="18"/>
      <c r="O16" s="18"/>
      <c r="P16" s="18"/>
      <c r="Q16" s="18"/>
      <c r="R16" s="18"/>
      <c r="S16" s="18"/>
      <c r="IR16" s="18"/>
      <c r="IS16" s="18"/>
      <c r="IT16" s="18"/>
    </row>
    <row r="17" s="20" customFormat="1" spans="1:254">
      <c r="A17" s="18"/>
      <c r="B17" s="18"/>
      <c r="C17" s="18"/>
      <c r="D17" s="18"/>
      <c r="E17" s="18"/>
      <c r="F17" s="18"/>
      <c r="G17" s="18"/>
      <c r="H17" s="18"/>
      <c r="I17" s="18"/>
      <c r="J17" s="18"/>
      <c r="K17" s="18"/>
      <c r="L17" s="18"/>
      <c r="M17" s="18"/>
      <c r="N17" s="18"/>
      <c r="O17" s="18"/>
      <c r="P17" s="18"/>
      <c r="Q17" s="18"/>
      <c r="R17" s="18"/>
      <c r="S17" s="18"/>
      <c r="IR17" s="18"/>
      <c r="IS17" s="18"/>
      <c r="IT17" s="18"/>
    </row>
    <row r="18" s="20" customFormat="1" spans="1:254">
      <c r="A18" s="18"/>
      <c r="B18" s="18"/>
      <c r="C18" s="18"/>
      <c r="D18" s="18"/>
      <c r="E18" s="18"/>
      <c r="F18" s="18"/>
      <c r="G18" s="18"/>
      <c r="H18" s="18"/>
      <c r="I18" s="18"/>
      <c r="J18" s="18"/>
      <c r="K18" s="18"/>
      <c r="L18" s="18"/>
      <c r="M18" s="18"/>
      <c r="N18" s="18"/>
      <c r="O18" s="18"/>
      <c r="P18" s="18"/>
      <c r="Q18" s="18"/>
      <c r="R18" s="18"/>
      <c r="S18" s="18"/>
      <c r="IR18" s="18"/>
      <c r="IS18" s="18"/>
      <c r="IT18" s="18"/>
    </row>
    <row r="19" s="20" customFormat="1" spans="1:254">
      <c r="A19" s="18"/>
      <c r="B19" s="18"/>
      <c r="C19" s="18"/>
      <c r="D19" s="18"/>
      <c r="E19" s="18"/>
      <c r="F19" s="18"/>
      <c r="G19" s="18"/>
      <c r="H19" s="18"/>
      <c r="I19" s="18"/>
      <c r="J19" s="18"/>
      <c r="K19" s="18"/>
      <c r="L19" s="18"/>
      <c r="M19" s="18"/>
      <c r="N19" s="18"/>
      <c r="O19" s="18"/>
      <c r="P19" s="18"/>
      <c r="Q19" s="18"/>
      <c r="R19" s="18"/>
      <c r="S19" s="18"/>
      <c r="IR19" s="18"/>
      <c r="IS19" s="18"/>
      <c r="IT19" s="18"/>
    </row>
    <row r="20" s="20" customFormat="1" spans="1:254">
      <c r="A20" s="18"/>
      <c r="B20" s="18"/>
      <c r="C20" s="18"/>
      <c r="D20" s="18"/>
      <c r="E20" s="18"/>
      <c r="F20" s="18"/>
      <c r="G20" s="18"/>
      <c r="H20" s="18"/>
      <c r="I20" s="18"/>
      <c r="J20" s="18"/>
      <c r="K20" s="18"/>
      <c r="L20" s="18"/>
      <c r="M20" s="18"/>
      <c r="N20" s="18"/>
      <c r="O20" s="18"/>
      <c r="P20" s="18"/>
      <c r="Q20" s="18"/>
      <c r="R20" s="18"/>
      <c r="S20" s="18"/>
      <c r="IR20" s="18"/>
      <c r="IS20" s="18"/>
      <c r="IT20" s="18"/>
    </row>
    <row r="21" s="21" customFormat="1" ht="14.25" spans="1:252">
      <c r="A21" s="18"/>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row>
  </sheetData>
  <mergeCells count="28">
    <mergeCell ref="A1:S1"/>
    <mergeCell ref="B2:F2"/>
    <mergeCell ref="H2:L2"/>
    <mergeCell ref="M2:O2"/>
    <mergeCell ref="R2:S2"/>
    <mergeCell ref="H3:Q3"/>
    <mergeCell ref="B7:G7"/>
    <mergeCell ref="A8:G8"/>
    <mergeCell ref="A3:A5"/>
    <mergeCell ref="A6:A7"/>
    <mergeCell ref="B3:B5"/>
    <mergeCell ref="C3:C5"/>
    <mergeCell ref="D3:D5"/>
    <mergeCell ref="E3:E5"/>
    <mergeCell ref="F3:F5"/>
    <mergeCell ref="G3:G5"/>
    <mergeCell ref="H4:H5"/>
    <mergeCell ref="I4:I5"/>
    <mergeCell ref="J4:J5"/>
    <mergeCell ref="K4:K5"/>
    <mergeCell ref="L4:L5"/>
    <mergeCell ref="M4:M5"/>
    <mergeCell ref="N4:N5"/>
    <mergeCell ref="O4:O5"/>
    <mergeCell ref="P4:P5"/>
    <mergeCell ref="Q4:Q5"/>
    <mergeCell ref="R3:R5"/>
    <mergeCell ref="S3:S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workbookViewId="0">
      <selection activeCell="H15" sqref="H15"/>
    </sheetView>
  </sheetViews>
  <sheetFormatPr defaultColWidth="9" defaultRowHeight="14.25"/>
  <cols>
    <col min="1" max="1" width="5" style="1" customWidth="1"/>
    <col min="2" max="2" width="9.2" style="1" customWidth="1"/>
    <col min="3" max="3" width="17.7" style="1" customWidth="1"/>
    <col min="4" max="4" width="11.6333333333333" style="1" customWidth="1"/>
    <col min="5" max="5" width="11.625" style="1" customWidth="1"/>
    <col min="6" max="6" width="13" style="1" customWidth="1"/>
    <col min="7" max="8" width="11.625" style="1" customWidth="1"/>
    <col min="9" max="9" width="9.875" style="1" customWidth="1"/>
    <col min="10" max="10" width="10.125" style="1" customWidth="1"/>
    <col min="11" max="11" width="9.9" style="1" customWidth="1"/>
    <col min="12" max="12" width="5.7" style="1" customWidth="1"/>
    <col min="13" max="253" width="9" style="1"/>
    <col min="254" max="16384" width="9" style="4"/>
  </cols>
  <sheetData>
    <row r="1" s="1" customFormat="1" ht="25" customHeight="1" spans="1:12">
      <c r="A1" s="5" t="s">
        <v>47</v>
      </c>
      <c r="B1" s="5"/>
      <c r="C1" s="5"/>
      <c r="D1" s="5"/>
      <c r="E1" s="5"/>
      <c r="F1" s="5"/>
      <c r="G1" s="5"/>
      <c r="H1" s="5"/>
      <c r="I1" s="5"/>
      <c r="J1" s="5"/>
      <c r="K1" s="5"/>
      <c r="L1" s="5"/>
    </row>
    <row r="2" s="1" customFormat="1" ht="26" customHeight="1" spans="1:12">
      <c r="A2" s="6" t="s">
        <v>48</v>
      </c>
      <c r="B2" s="7"/>
      <c r="C2" s="7"/>
      <c r="D2" s="7"/>
      <c r="E2" s="8" t="s">
        <v>3</v>
      </c>
      <c r="F2" s="8"/>
      <c r="G2" s="8"/>
      <c r="H2" s="9"/>
      <c r="I2" s="9"/>
      <c r="J2" s="9"/>
      <c r="K2" s="13" t="s">
        <v>5</v>
      </c>
      <c r="L2" s="13"/>
    </row>
    <row r="3" s="1" customFormat="1" ht="30" customHeight="1" spans="1:12">
      <c r="A3" s="10" t="s">
        <v>7</v>
      </c>
      <c r="B3" s="10" t="s">
        <v>49</v>
      </c>
      <c r="C3" s="10" t="s">
        <v>50</v>
      </c>
      <c r="D3" s="10" t="s">
        <v>16</v>
      </c>
      <c r="E3" s="11" t="s">
        <v>51</v>
      </c>
      <c r="F3" s="11" t="s">
        <v>52</v>
      </c>
      <c r="G3" s="11" t="s">
        <v>23</v>
      </c>
      <c r="H3" s="10" t="s">
        <v>53</v>
      </c>
      <c r="I3" s="10" t="s">
        <v>54</v>
      </c>
      <c r="J3" s="10" t="s">
        <v>12</v>
      </c>
      <c r="K3" s="10" t="s">
        <v>11</v>
      </c>
      <c r="L3" s="10" t="s">
        <v>55</v>
      </c>
    </row>
    <row r="4" s="1" customFormat="1" ht="30" customHeight="1" spans="1:12">
      <c r="A4" s="10">
        <v>1</v>
      </c>
      <c r="B4" s="10" t="s">
        <v>38</v>
      </c>
      <c r="C4" s="10" t="s">
        <v>39</v>
      </c>
      <c r="D4" s="10">
        <v>0</v>
      </c>
      <c r="E4" s="12">
        <v>13506.4</v>
      </c>
      <c r="F4" s="12">
        <v>0</v>
      </c>
      <c r="G4" s="12">
        <v>0</v>
      </c>
      <c r="H4" s="12">
        <v>0</v>
      </c>
      <c r="I4" s="12">
        <f>SUM(D4:H4)</f>
        <v>13506.4</v>
      </c>
      <c r="J4" s="10">
        <v>202112</v>
      </c>
      <c r="K4" s="14" t="s">
        <v>56</v>
      </c>
      <c r="L4" s="10" t="s">
        <v>4</v>
      </c>
    </row>
    <row r="5" s="1" customFormat="1" ht="19" customHeight="1" spans="1:12">
      <c r="A5" s="10">
        <v>2</v>
      </c>
      <c r="B5" s="10"/>
      <c r="C5" s="10"/>
      <c r="D5" s="10"/>
      <c r="E5" s="12"/>
      <c r="F5" s="12"/>
      <c r="G5" s="12"/>
      <c r="H5" s="12"/>
      <c r="I5" s="12"/>
      <c r="J5" s="10"/>
      <c r="K5" s="14"/>
      <c r="L5" s="10"/>
    </row>
    <row r="6" s="1" customFormat="1" ht="19" customHeight="1" spans="1:12">
      <c r="A6" s="10">
        <v>3</v>
      </c>
      <c r="B6" s="10"/>
      <c r="C6" s="10"/>
      <c r="D6" s="10"/>
      <c r="E6" s="12"/>
      <c r="F6" s="12"/>
      <c r="G6" s="12"/>
      <c r="H6" s="12"/>
      <c r="I6" s="12"/>
      <c r="J6" s="10"/>
      <c r="K6" s="14"/>
      <c r="L6" s="10"/>
    </row>
    <row r="7" s="1" customFormat="1" ht="19" customHeight="1" spans="1:12">
      <c r="A7" s="10">
        <v>4</v>
      </c>
      <c r="B7" s="10"/>
      <c r="C7" s="10"/>
      <c r="D7" s="10"/>
      <c r="E7" s="12"/>
      <c r="F7" s="12"/>
      <c r="G7" s="12"/>
      <c r="H7" s="12"/>
      <c r="I7" s="12"/>
      <c r="J7" s="10"/>
      <c r="K7" s="14"/>
      <c r="L7" s="10"/>
    </row>
    <row r="8" s="1" customFormat="1" ht="19" customHeight="1" spans="1:12">
      <c r="A8" s="10">
        <v>5</v>
      </c>
      <c r="B8" s="10"/>
      <c r="C8" s="10"/>
      <c r="D8" s="10"/>
      <c r="E8" s="12"/>
      <c r="F8" s="12"/>
      <c r="G8" s="12"/>
      <c r="H8" s="12"/>
      <c r="I8" s="12"/>
      <c r="J8" s="10"/>
      <c r="K8" s="14"/>
      <c r="L8" s="10"/>
    </row>
    <row r="9" s="1" customFormat="1" ht="19" customHeight="1" spans="1:12">
      <c r="A9" s="10" t="s">
        <v>43</v>
      </c>
      <c r="B9" s="10"/>
      <c r="C9" s="10"/>
      <c r="D9" s="12">
        <f t="shared" ref="D9:I9" si="0">SUM(D4:D8)</f>
        <v>0</v>
      </c>
      <c r="E9" s="12">
        <f t="shared" si="0"/>
        <v>13506.4</v>
      </c>
      <c r="F9" s="12">
        <f t="shared" si="0"/>
        <v>0</v>
      </c>
      <c r="G9" s="15">
        <f t="shared" si="0"/>
        <v>0</v>
      </c>
      <c r="H9" s="15">
        <f t="shared" si="0"/>
        <v>0</v>
      </c>
      <c r="I9" s="15">
        <f t="shared" si="0"/>
        <v>13506.4</v>
      </c>
      <c r="J9" s="16" t="s">
        <v>4</v>
      </c>
      <c r="K9" s="17" t="s">
        <v>4</v>
      </c>
      <c r="L9" s="16" t="s">
        <v>4</v>
      </c>
    </row>
    <row r="10" s="2" customFormat="1" spans="1:25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4"/>
    </row>
    <row r="11" s="2" customFormat="1" spans="1:25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4"/>
    </row>
    <row r="12" s="2" customFormat="1" spans="1:25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4"/>
    </row>
    <row r="13" s="2" customFormat="1" spans="1:25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4"/>
    </row>
    <row r="14" s="2" customFormat="1" spans="1:25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4"/>
    </row>
    <row r="15" s="1" customFormat="1" spans="254:256">
      <c r="IT15" s="4"/>
      <c r="IU15" s="4"/>
      <c r="IV15" s="4"/>
    </row>
    <row r="16" s="1" customFormat="1" spans="254:256">
      <c r="IT16" s="4"/>
      <c r="IU16" s="4"/>
      <c r="IV16" s="4"/>
    </row>
    <row r="17" s="1" customFormat="1" spans="254:256">
      <c r="IT17" s="4"/>
      <c r="IU17" s="4"/>
      <c r="IV17" s="4"/>
    </row>
    <row r="18" s="1" customFormat="1" spans="254:256">
      <c r="IT18" s="4"/>
      <c r="IU18" s="4"/>
      <c r="IV18" s="4"/>
    </row>
    <row r="19" s="1" customFormat="1" spans="254:256">
      <c r="IT19" s="4"/>
      <c r="IU19" s="4"/>
      <c r="IV19" s="4"/>
    </row>
    <row r="20" s="1" customFormat="1" spans="254:256">
      <c r="IT20" s="4"/>
      <c r="IU20" s="4"/>
      <c r="IV20" s="4"/>
    </row>
    <row r="21" s="1" customFormat="1" spans="254:256">
      <c r="IT21" s="4"/>
      <c r="IU21" s="4"/>
      <c r="IV21" s="4"/>
    </row>
    <row r="22" s="1" customFormat="1" spans="254:256">
      <c r="IT22" s="4"/>
      <c r="IU22" s="4"/>
      <c r="IV22" s="4"/>
    </row>
    <row r="23" s="1" customFormat="1" spans="254:256">
      <c r="IT23" s="4"/>
      <c r="IU23" s="4"/>
      <c r="IV23" s="4"/>
    </row>
    <row r="24" s="1" customFormat="1" spans="254:256">
      <c r="IT24" s="4"/>
      <c r="IU24" s="4"/>
      <c r="IV24" s="4"/>
    </row>
    <row r="25" s="3" customFormat="1" spans="1:25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4"/>
    </row>
  </sheetData>
  <mergeCells count="4">
    <mergeCell ref="A1:L1"/>
    <mergeCell ref="E2:G2"/>
    <mergeCell ref="K2:L2"/>
    <mergeCell ref="A9:C9"/>
  </mergeCells>
  <dataValidations count="1">
    <dataValidation type="list" allowBlank="1" showInputMessage="1" showErrorMessage="1" sqref="J4">
      <formula1>"202111,202112"</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workbookViewId="0">
      <selection activeCell="K17" sqref="K17"/>
    </sheetView>
  </sheetViews>
  <sheetFormatPr defaultColWidth="9" defaultRowHeight="14.25"/>
  <cols>
    <col min="1" max="1" width="5" style="1" customWidth="1"/>
    <col min="2" max="2" width="9.2" style="1" customWidth="1"/>
    <col min="3" max="3" width="17.7" style="1" customWidth="1"/>
    <col min="4" max="4" width="11.6333333333333" style="1" customWidth="1"/>
    <col min="5" max="5" width="11.625" style="1" customWidth="1"/>
    <col min="6" max="6" width="13" style="1" customWidth="1"/>
    <col min="7" max="8" width="11.625" style="1" customWidth="1"/>
    <col min="9" max="9" width="9.875" style="1" customWidth="1"/>
    <col min="10" max="10" width="10.125" style="1" customWidth="1"/>
    <col min="11" max="11" width="9.9" style="1" customWidth="1"/>
    <col min="12" max="12" width="5.7" style="1" customWidth="1"/>
    <col min="13" max="253" width="9" style="1"/>
    <col min="254" max="16384" width="9" style="4"/>
  </cols>
  <sheetData>
    <row r="1" s="1" customFormat="1" ht="25" customHeight="1" spans="1:12">
      <c r="A1" s="5" t="s">
        <v>47</v>
      </c>
      <c r="B1" s="5"/>
      <c r="C1" s="5"/>
      <c r="D1" s="5"/>
      <c r="E1" s="5"/>
      <c r="F1" s="5"/>
      <c r="G1" s="5"/>
      <c r="H1" s="5"/>
      <c r="I1" s="5"/>
      <c r="J1" s="5"/>
      <c r="K1" s="5"/>
      <c r="L1" s="5"/>
    </row>
    <row r="2" s="1" customFormat="1" ht="26" customHeight="1" spans="1:12">
      <c r="A2" s="6" t="s">
        <v>48</v>
      </c>
      <c r="B2" s="7"/>
      <c r="C2" s="7"/>
      <c r="D2" s="7"/>
      <c r="E2" s="8" t="s">
        <v>3</v>
      </c>
      <c r="F2" s="8"/>
      <c r="G2" s="8"/>
      <c r="H2" s="9"/>
      <c r="I2" s="9"/>
      <c r="J2" s="9"/>
      <c r="K2" s="13" t="s">
        <v>5</v>
      </c>
      <c r="L2" s="13"/>
    </row>
    <row r="3" s="1" customFormat="1" ht="30" customHeight="1" spans="1:12">
      <c r="A3" s="10" t="s">
        <v>7</v>
      </c>
      <c r="B3" s="10" t="s">
        <v>49</v>
      </c>
      <c r="C3" s="10" t="s">
        <v>50</v>
      </c>
      <c r="D3" s="10" t="s">
        <v>16</v>
      </c>
      <c r="E3" s="11" t="s">
        <v>51</v>
      </c>
      <c r="F3" s="11" t="s">
        <v>52</v>
      </c>
      <c r="G3" s="11" t="s">
        <v>23</v>
      </c>
      <c r="H3" s="10" t="s">
        <v>53</v>
      </c>
      <c r="I3" s="10" t="s">
        <v>54</v>
      </c>
      <c r="J3" s="10" t="s">
        <v>12</v>
      </c>
      <c r="K3" s="10" t="s">
        <v>11</v>
      </c>
      <c r="L3" s="10" t="s">
        <v>55</v>
      </c>
    </row>
    <row r="4" s="1" customFormat="1" ht="30" customHeight="1" spans="1:12">
      <c r="A4" s="10">
        <v>1</v>
      </c>
      <c r="B4" s="10" t="s">
        <v>26</v>
      </c>
      <c r="C4" s="10" t="s">
        <v>27</v>
      </c>
      <c r="D4" s="10">
        <v>0</v>
      </c>
      <c r="E4" s="12">
        <v>-42973.61</v>
      </c>
      <c r="F4" s="12">
        <v>20.97</v>
      </c>
      <c r="G4" s="12">
        <v>0</v>
      </c>
      <c r="H4" s="12">
        <v>172.31</v>
      </c>
      <c r="I4" s="12">
        <f>SUM(D4:H4)</f>
        <v>-42780.33</v>
      </c>
      <c r="J4" s="10">
        <v>202112</v>
      </c>
      <c r="K4" s="14" t="s">
        <v>57</v>
      </c>
      <c r="L4" s="10" t="s">
        <v>4</v>
      </c>
    </row>
    <row r="5" s="1" customFormat="1" ht="19" customHeight="1" spans="1:12">
      <c r="A5" s="10">
        <v>2</v>
      </c>
      <c r="B5" s="10"/>
      <c r="C5" s="10"/>
      <c r="D5" s="10"/>
      <c r="E5" s="12"/>
      <c r="F5" s="12"/>
      <c r="G5" s="12"/>
      <c r="H5" s="12"/>
      <c r="I5" s="12"/>
      <c r="J5" s="10"/>
      <c r="K5" s="14"/>
      <c r="L5" s="10"/>
    </row>
    <row r="6" s="1" customFormat="1" ht="19" customHeight="1" spans="1:12">
      <c r="A6" s="10">
        <v>3</v>
      </c>
      <c r="B6" s="10"/>
      <c r="C6" s="10"/>
      <c r="D6" s="10"/>
      <c r="E6" s="12"/>
      <c r="F6" s="12"/>
      <c r="G6" s="12"/>
      <c r="H6" s="12"/>
      <c r="I6" s="12"/>
      <c r="J6" s="10"/>
      <c r="K6" s="14"/>
      <c r="L6" s="10"/>
    </row>
    <row r="7" s="1" customFormat="1" ht="19" customHeight="1" spans="1:12">
      <c r="A7" s="10">
        <v>4</v>
      </c>
      <c r="B7" s="10"/>
      <c r="C7" s="10"/>
      <c r="D7" s="10"/>
      <c r="E7" s="12"/>
      <c r="F7" s="12"/>
      <c r="G7" s="12"/>
      <c r="H7" s="12"/>
      <c r="I7" s="12"/>
      <c r="J7" s="10"/>
      <c r="K7" s="14"/>
      <c r="L7" s="10"/>
    </row>
    <row r="8" s="1" customFormat="1" ht="19" customHeight="1" spans="1:12">
      <c r="A8" s="10">
        <v>5</v>
      </c>
      <c r="B8" s="10"/>
      <c r="C8" s="10"/>
      <c r="D8" s="10"/>
      <c r="E8" s="12"/>
      <c r="F8" s="12"/>
      <c r="G8" s="12"/>
      <c r="H8" s="12"/>
      <c r="I8" s="12"/>
      <c r="J8" s="10"/>
      <c r="K8" s="14"/>
      <c r="L8" s="10"/>
    </row>
    <row r="9" s="1" customFormat="1" ht="19" customHeight="1" spans="1:12">
      <c r="A9" s="10" t="s">
        <v>43</v>
      </c>
      <c r="B9" s="10"/>
      <c r="C9" s="10"/>
      <c r="D9" s="12">
        <f t="shared" ref="D9:I9" si="0">SUM(D4:D8)</f>
        <v>0</v>
      </c>
      <c r="E9" s="12">
        <f t="shared" si="0"/>
        <v>-42973.61</v>
      </c>
      <c r="F9" s="12">
        <f t="shared" si="0"/>
        <v>20.97</v>
      </c>
      <c r="G9" s="12">
        <f t="shared" si="0"/>
        <v>0</v>
      </c>
      <c r="H9" s="12">
        <f t="shared" si="0"/>
        <v>172.31</v>
      </c>
      <c r="I9" s="12">
        <f t="shared" si="0"/>
        <v>-42780.33</v>
      </c>
      <c r="J9" s="10" t="s">
        <v>4</v>
      </c>
      <c r="K9" s="14" t="s">
        <v>4</v>
      </c>
      <c r="L9" s="10" t="s">
        <v>4</v>
      </c>
    </row>
    <row r="10" s="2" customFormat="1" spans="1:25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4"/>
    </row>
    <row r="11" s="2" customFormat="1" spans="1:25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4"/>
    </row>
    <row r="12" s="2" customFormat="1" spans="1:25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4"/>
    </row>
    <row r="13" s="2" customFormat="1" spans="1:25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4"/>
    </row>
    <row r="14" s="2" customFormat="1" spans="1:25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4"/>
    </row>
    <row r="15" s="1" customFormat="1" spans="254:256">
      <c r="IT15" s="4"/>
      <c r="IU15" s="4"/>
      <c r="IV15" s="4"/>
    </row>
    <row r="16" s="1" customFormat="1" spans="254:256">
      <c r="IT16" s="4"/>
      <c r="IU16" s="4"/>
      <c r="IV16" s="4"/>
    </row>
    <row r="17" s="1" customFormat="1" spans="254:256">
      <c r="IT17" s="4"/>
      <c r="IU17" s="4"/>
      <c r="IV17" s="4"/>
    </row>
    <row r="18" s="1" customFormat="1" spans="254:256">
      <c r="IT18" s="4"/>
      <c r="IU18" s="4"/>
      <c r="IV18" s="4"/>
    </row>
    <row r="19" s="1" customFormat="1" spans="254:256">
      <c r="IT19" s="4"/>
      <c r="IU19" s="4"/>
      <c r="IV19" s="4"/>
    </row>
    <row r="20" s="1" customFormat="1" spans="254:256">
      <c r="IT20" s="4"/>
      <c r="IU20" s="4"/>
      <c r="IV20" s="4"/>
    </row>
    <row r="21" s="1" customFormat="1" spans="254:256">
      <c r="IT21" s="4"/>
      <c r="IU21" s="4"/>
      <c r="IV21" s="4"/>
    </row>
    <row r="22" s="1" customFormat="1" spans="254:256">
      <c r="IT22" s="4"/>
      <c r="IU22" s="4"/>
      <c r="IV22" s="4"/>
    </row>
    <row r="23" s="1" customFormat="1" spans="254:256">
      <c r="IT23" s="4"/>
      <c r="IU23" s="4"/>
      <c r="IV23" s="4"/>
    </row>
    <row r="24" s="1" customFormat="1" spans="254:256">
      <c r="IT24" s="4"/>
      <c r="IU24" s="4"/>
      <c r="IV24" s="4"/>
    </row>
    <row r="25" s="3" customFormat="1" spans="1:25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4"/>
    </row>
  </sheetData>
  <mergeCells count="4">
    <mergeCell ref="A1:L1"/>
    <mergeCell ref="E2:G2"/>
    <mergeCell ref="K2:L2"/>
    <mergeCell ref="A9:C9"/>
  </mergeCells>
  <dataValidations count="1">
    <dataValidation type="list" allowBlank="1" showInputMessage="1" showErrorMessage="1" sqref="J4">
      <formula1>"202111,202112"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居民医院8月费用结算</vt:lpstr>
      <vt:lpstr>经开社区居民门诊7月结算</vt:lpstr>
      <vt:lpstr>航天医院手工预拨清算202112</vt:lpstr>
      <vt:lpstr>洛羊卫生院手工预拨清算202112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LKE</cp:lastModifiedBy>
  <dcterms:created xsi:type="dcterms:W3CDTF">2022-05-18T03:38:00Z</dcterms:created>
  <dcterms:modified xsi:type="dcterms:W3CDTF">2022-09-30T06:36:29Z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17293EEA16844C30B77804EB6E781D0B</vt:lpwstr>
  </property>
</Properties>
</file>