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/>
  </bookViews>
  <sheets>
    <sheet name="职工医院12月结算" sheetId="8" r:id="rId1"/>
  </sheets>
  <calcPr calcId="144525"/>
</workbook>
</file>

<file path=xl/sharedStrings.xml><?xml version="1.0" encoding="utf-8"?>
<sst xmlns="http://schemas.openxmlformats.org/spreadsheetml/2006/main" count="95" uniqueCount="54">
  <si>
    <t>昆明市医疗保险定点医药机构费用结算、内审、拨付明细表</t>
  </si>
  <si>
    <t>经办机构：</t>
  </si>
  <si>
    <t>经开区</t>
  </si>
  <si>
    <t>拨款时间：2023年1月31日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</si>
  <si>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</si>
  <si>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</si>
  <si>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</si>
  <si>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</si>
  <si>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</si>
  <si>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</si>
  <si>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</si>
  <si>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</si>
  <si>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</si>
  <si>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</si>
  <si>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</si>
  <si>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</si>
  <si>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</si>
  <si>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</si>
  <si>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</si>
  <si>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</si>
  <si>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</si>
  <si>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</si>
  <si>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</si>
  <si>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</si>
  <si>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</si>
  <si>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</si>
  <si>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</si>
  <si>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</si>
  <si>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职工</t>
  </si>
  <si>
    <t>门诊</t>
  </si>
  <si>
    <t>202212</t>
  </si>
  <si>
    <t>月结算</t>
  </si>
  <si>
    <t>H53011400046</t>
  </si>
  <si>
    <t>昆明经济技术开发区八公里社区卫生服务中心</t>
  </si>
  <si>
    <t>H53011400068</t>
  </si>
  <si>
    <t>昆明市官渡区中医骨科医院（阿拉社区卫生服务中心）</t>
  </si>
  <si>
    <t>H53011400071</t>
  </si>
  <si>
    <t>云南省荣誉军人康复医院</t>
  </si>
  <si>
    <t>H53011400228</t>
  </si>
  <si>
    <t>昆明航天医院</t>
  </si>
  <si>
    <t>住院</t>
  </si>
  <si>
    <t>月预结算</t>
  </si>
  <si>
    <t>H53011400371</t>
  </si>
  <si>
    <t>昆明经济技术开发区昌宏社区新广丰社区卫生服务站</t>
  </si>
  <si>
    <t>H53011400373</t>
  </si>
  <si>
    <t>昆明经济技术开发区小麻苴社区卫生服务站</t>
  </si>
  <si>
    <t>H53011400402</t>
  </si>
  <si>
    <t>昆明经济技术开发区出口加工区社区卫生服务中心</t>
  </si>
  <si>
    <t>H53015401681</t>
  </si>
  <si>
    <t>昆明市经开人民医院第一门诊部</t>
  </si>
  <si>
    <t>H53015402121</t>
  </si>
  <si>
    <t>昆明耀兴华瑞医院</t>
  </si>
  <si>
    <t>小计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</si>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</sst>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  <scheme val="minor"/>
    </font>
    <font>
      <b/>
      <sz val="16"/>
      <color rgb="FF333333"/>
      <name val="仿宋"/>
      <family val="3"/>
      <charset val="134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4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22" borderId="7" applyNumberFormat="0" applyAlignment="0" applyProtection="0">
      <alignment vertical="center"/>
    </xf>
    <xf numFmtId="0" fontId="16" fillId="22" borderId="4" applyNumberFormat="0" applyAlignment="0" applyProtection="0">
      <alignment vertical="center"/>
    </xf>
    <xf numFmtId="0" fontId="11" fillId="10" borderId="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tabSelected="1" workbookViewId="0">
      <selection activeCell="H9" sqref="H9"/>
    </sheetView>
  </sheetViews>
  <sheetFormatPr defaultColWidth="9" defaultRowHeight="13.5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/>
      <c r="H2" s="6" t="s">
        <v>3</v>
      </c>
      <c r="I2" s="6"/>
      <c r="J2" s="6"/>
      <c r="K2" s="6"/>
      <c r="L2" s="6"/>
      <c r="M2" s="4"/>
      <c r="N2" s="4"/>
      <c r="O2" s="4"/>
      <c r="P2" s="11" t="s">
        <v>4</v>
      </c>
      <c r="Q2" s="11" t="s">
        <v>4</v>
      </c>
      <c r="R2" s="5" t="s">
        <v>5</v>
      </c>
      <c r="S2" s="5"/>
    </row>
    <row r="3" s="1" customFormat="1" ht="15" customHeight="1" spans="1:19">
      <c r="A3" s="7" t="s">
        <v>6</v>
      </c>
      <c r="B3" s="7" t="s">
        <v>7</v>
      </c>
      <c r="C3" s="7" t="s">
        <v>8</v>
      </c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/>
      <c r="J3" s="7"/>
      <c r="K3" s="7"/>
      <c r="L3" s="7"/>
      <c r="M3" s="7"/>
      <c r="N3" s="7"/>
      <c r="O3" s="7"/>
      <c r="P3" s="7"/>
      <c r="Q3" s="7"/>
      <c r="R3" s="7" t="s">
        <v>14</v>
      </c>
      <c r="S3" s="7" t="s">
        <v>15</v>
      </c>
    </row>
    <row r="4" s="1" customFormat="1" ht="15" customHeight="1" spans="1:19">
      <c r="A4" s="7"/>
      <c r="B4" s="7"/>
      <c r="C4" s="7"/>
      <c r="D4" s="7"/>
      <c r="E4" s="7"/>
      <c r="F4" s="7"/>
      <c r="G4" s="7"/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7" t="s">
        <v>23</v>
      </c>
      <c r="P4" s="7" t="s">
        <v>24</v>
      </c>
      <c r="Q4" s="7" t="s">
        <v>25</v>
      </c>
      <c r="R4" s="7"/>
      <c r="S4" s="7"/>
    </row>
    <row r="5" s="1" customFormat="1" ht="15" customHeight="1" spans="1:19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="1" customFormat="1" ht="34" customHeight="1" spans="1:19">
      <c r="A6" s="8" t="s">
        <v>4</v>
      </c>
      <c r="B6" s="8">
        <v>1</v>
      </c>
      <c r="C6" s="8" t="s">
        <v>26</v>
      </c>
      <c r="D6" s="8" t="s">
        <v>27</v>
      </c>
      <c r="E6" s="8" t="s">
        <v>28</v>
      </c>
      <c r="F6" s="8" t="s">
        <v>29</v>
      </c>
      <c r="G6" s="8" t="s">
        <v>30</v>
      </c>
      <c r="H6" s="9">
        <f>10861.53+2932.75</f>
        <v>13794.28</v>
      </c>
      <c r="I6" s="9">
        <v>3662.52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17456.8</v>
      </c>
      <c r="S6" s="8" t="s">
        <v>31</v>
      </c>
    </row>
    <row r="7" s="1" customFormat="1" ht="34" customHeight="1" spans="1:19">
      <c r="A7" s="8"/>
      <c r="B7" s="8">
        <v>2</v>
      </c>
      <c r="C7" s="8" t="s">
        <v>32</v>
      </c>
      <c r="D7" s="8" t="s">
        <v>33</v>
      </c>
      <c r="E7" s="8" t="s">
        <v>28</v>
      </c>
      <c r="F7" s="8" t="s">
        <v>29</v>
      </c>
      <c r="G7" s="8" t="s">
        <v>30</v>
      </c>
      <c r="H7" s="9">
        <f>6030.22+497.23</f>
        <v>6527.45</v>
      </c>
      <c r="I7" s="9">
        <v>906.51</v>
      </c>
      <c r="J7" s="9">
        <v>0</v>
      </c>
      <c r="K7" s="9">
        <v>0</v>
      </c>
      <c r="L7" s="9">
        <v>0</v>
      </c>
      <c r="M7" s="9">
        <v>0</v>
      </c>
      <c r="N7" s="9">
        <v>420.63</v>
      </c>
      <c r="O7" s="9">
        <v>0</v>
      </c>
      <c r="P7" s="9">
        <v>0</v>
      </c>
      <c r="Q7" s="9">
        <v>0</v>
      </c>
      <c r="R7" s="9">
        <v>7854.59</v>
      </c>
      <c r="S7" s="8" t="s">
        <v>31</v>
      </c>
    </row>
    <row r="8" s="1" customFormat="1" ht="34" customHeight="1" spans="1:19">
      <c r="A8" s="8"/>
      <c r="B8" s="8">
        <v>3</v>
      </c>
      <c r="C8" s="8" t="s">
        <v>34</v>
      </c>
      <c r="D8" s="8" t="s">
        <v>35</v>
      </c>
      <c r="E8" s="8" t="s">
        <v>28</v>
      </c>
      <c r="F8" s="8" t="s">
        <v>29</v>
      </c>
      <c r="G8" s="8" t="s">
        <v>30</v>
      </c>
      <c r="H8" s="9">
        <f>2200.39+1654.42</f>
        <v>3854.81</v>
      </c>
      <c r="I8" s="9">
        <v>1637.67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5492.48</v>
      </c>
      <c r="S8" s="8" t="s">
        <v>31</v>
      </c>
    </row>
    <row r="9" s="1" customFormat="1" ht="23" customHeight="1" spans="1:19">
      <c r="A9" s="8"/>
      <c r="B9" s="8">
        <v>4</v>
      </c>
      <c r="C9" s="8" t="s">
        <v>36</v>
      </c>
      <c r="D9" s="8" t="s">
        <v>37</v>
      </c>
      <c r="E9" s="8" t="s">
        <v>28</v>
      </c>
      <c r="F9" s="8" t="s">
        <v>29</v>
      </c>
      <c r="G9" s="8" t="s">
        <v>30</v>
      </c>
      <c r="H9" s="9">
        <f>259.01+0</f>
        <v>259.01</v>
      </c>
      <c r="I9" s="9">
        <v>121.16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380.17</v>
      </c>
      <c r="S9" s="8" t="s">
        <v>31</v>
      </c>
    </row>
    <row r="10" s="1" customFormat="1" ht="15" customHeight="1" spans="1:19">
      <c r="A10" s="8"/>
      <c r="B10" s="8">
        <v>5</v>
      </c>
      <c r="C10" s="8" t="s">
        <v>38</v>
      </c>
      <c r="D10" s="8" t="s">
        <v>39</v>
      </c>
      <c r="E10" s="8" t="s">
        <v>28</v>
      </c>
      <c r="F10" s="8" t="s">
        <v>40</v>
      </c>
      <c r="G10" s="8" t="s">
        <v>30</v>
      </c>
      <c r="H10" s="9">
        <f>0+0</f>
        <v>0</v>
      </c>
      <c r="I10" s="9">
        <v>289558.8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289558.8</v>
      </c>
      <c r="S10" s="8" t="s">
        <v>41</v>
      </c>
    </row>
    <row r="11" s="1" customFormat="1" ht="15" customHeight="1" spans="1:19">
      <c r="A11" s="8"/>
      <c r="B11" s="8"/>
      <c r="C11" s="8"/>
      <c r="D11" s="8"/>
      <c r="E11" s="8"/>
      <c r="F11" s="8" t="s">
        <v>29</v>
      </c>
      <c r="G11" s="8" t="s">
        <v>30</v>
      </c>
      <c r="H11" s="9">
        <f>36531.3+1367.37</f>
        <v>37898.67</v>
      </c>
      <c r="I11" s="9">
        <v>37517.02</v>
      </c>
      <c r="J11" s="9">
        <v>0</v>
      </c>
      <c r="K11" s="9">
        <v>570.27</v>
      </c>
      <c r="L11" s="9">
        <v>0</v>
      </c>
      <c r="M11" s="9">
        <v>0</v>
      </c>
      <c r="N11" s="9">
        <v>36.86</v>
      </c>
      <c r="O11" s="9">
        <v>0</v>
      </c>
      <c r="P11" s="9">
        <v>0</v>
      </c>
      <c r="Q11" s="9">
        <v>0</v>
      </c>
      <c r="R11" s="9">
        <v>76022.82</v>
      </c>
      <c r="S11" s="8" t="s">
        <v>31</v>
      </c>
    </row>
    <row r="12" s="1" customFormat="1" ht="34" customHeight="1" spans="1:19">
      <c r="A12" s="8"/>
      <c r="B12" s="8">
        <v>7</v>
      </c>
      <c r="C12" s="8" t="s">
        <v>42</v>
      </c>
      <c r="D12" s="8" t="s">
        <v>43</v>
      </c>
      <c r="E12" s="8" t="s">
        <v>28</v>
      </c>
      <c r="F12" s="8" t="s">
        <v>29</v>
      </c>
      <c r="G12" s="8" t="s">
        <v>30</v>
      </c>
      <c r="H12" s="9">
        <f>112.62+0</f>
        <v>112.62</v>
      </c>
      <c r="I12" s="9">
        <v>84.05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196.67</v>
      </c>
      <c r="S12" s="8" t="s">
        <v>31</v>
      </c>
    </row>
    <row r="13" s="1" customFormat="1" ht="34" customHeight="1" spans="1:19">
      <c r="A13" s="8"/>
      <c r="B13" s="8">
        <v>8</v>
      </c>
      <c r="C13" s="8" t="s">
        <v>44</v>
      </c>
      <c r="D13" s="8" t="s">
        <v>45</v>
      </c>
      <c r="E13" s="8" t="s">
        <v>28</v>
      </c>
      <c r="F13" s="8" t="s">
        <v>29</v>
      </c>
      <c r="G13" s="8" t="s">
        <v>30</v>
      </c>
      <c r="H13" s="9">
        <f>0+0</f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8" t="s">
        <v>31</v>
      </c>
    </row>
    <row r="14" s="1" customFormat="1" ht="34" customHeight="1" spans="1:19">
      <c r="A14" s="8"/>
      <c r="B14" s="8">
        <v>9</v>
      </c>
      <c r="C14" s="8" t="s">
        <v>46</v>
      </c>
      <c r="D14" s="8" t="s">
        <v>47</v>
      </c>
      <c r="E14" s="8" t="s">
        <v>28</v>
      </c>
      <c r="F14" s="8" t="s">
        <v>29</v>
      </c>
      <c r="G14" s="8" t="s">
        <v>30</v>
      </c>
      <c r="H14" s="9">
        <f>1357.75+115.25</f>
        <v>1473</v>
      </c>
      <c r="I14" s="9">
        <v>956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2429</v>
      </c>
      <c r="S14" s="8" t="s">
        <v>31</v>
      </c>
    </row>
    <row r="15" s="1" customFormat="1" ht="23" customHeight="1" spans="1:19">
      <c r="A15" s="8"/>
      <c r="B15" s="8">
        <v>10</v>
      </c>
      <c r="C15" s="8" t="s">
        <v>48</v>
      </c>
      <c r="D15" s="8" t="s">
        <v>49</v>
      </c>
      <c r="E15" s="8" t="s">
        <v>28</v>
      </c>
      <c r="F15" s="8" t="s">
        <v>29</v>
      </c>
      <c r="G15" s="8" t="s">
        <v>30</v>
      </c>
      <c r="H15" s="9">
        <f>320.23+635.76</f>
        <v>955.99</v>
      </c>
      <c r="I15" s="9">
        <v>1568.56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2524.55</v>
      </c>
      <c r="S15" s="8" t="s">
        <v>31</v>
      </c>
    </row>
    <row r="16" s="1" customFormat="1" ht="24" customHeight="1" spans="1:19">
      <c r="A16" s="8"/>
      <c r="B16" s="8">
        <v>11</v>
      </c>
      <c r="C16" s="8" t="s">
        <v>50</v>
      </c>
      <c r="D16" s="8" t="s">
        <v>51</v>
      </c>
      <c r="E16" s="8" t="s">
        <v>28</v>
      </c>
      <c r="F16" s="8" t="s">
        <v>29</v>
      </c>
      <c r="G16" s="8" t="s">
        <v>30</v>
      </c>
      <c r="H16" s="9">
        <f>3619.8+271.56</f>
        <v>3891.36</v>
      </c>
      <c r="I16" s="9">
        <v>2817.53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6708.89</v>
      </c>
      <c r="S16" s="8" t="s">
        <v>31</v>
      </c>
    </row>
    <row r="17" s="1" customFormat="1" ht="15" customHeight="1" spans="1:19">
      <c r="A17" s="8"/>
      <c r="B17" s="10" t="s">
        <v>52</v>
      </c>
      <c r="C17" s="10"/>
      <c r="D17" s="10"/>
      <c r="E17" s="10"/>
      <c r="F17" s="10"/>
      <c r="G17" s="10"/>
      <c r="H17" s="9">
        <f>61292.85+7474.34</f>
        <v>68767.19</v>
      </c>
      <c r="I17" s="9">
        <v>338829.82</v>
      </c>
      <c r="J17" s="9">
        <v>0</v>
      </c>
      <c r="K17" s="9">
        <v>570.27</v>
      </c>
      <c r="L17" s="9">
        <v>0</v>
      </c>
      <c r="M17" s="9">
        <v>0</v>
      </c>
      <c r="N17" s="9">
        <v>457.49</v>
      </c>
      <c r="O17" s="9">
        <v>0</v>
      </c>
      <c r="P17" s="9">
        <v>0</v>
      </c>
      <c r="Q17" s="9">
        <v>0</v>
      </c>
      <c r="R17" s="9">
        <v>408624.77</v>
      </c>
      <c r="S17" s="8" t="s">
        <v>4</v>
      </c>
    </row>
    <row r="18" s="1" customFormat="1" ht="15" customHeight="1" spans="1:19">
      <c r="A18" s="10" t="s">
        <v>53</v>
      </c>
      <c r="B18" s="10"/>
      <c r="C18" s="10"/>
      <c r="D18" s="10"/>
      <c r="E18" s="10"/>
      <c r="F18" s="10"/>
      <c r="G18" s="10"/>
      <c r="H18" s="9">
        <f t="shared" ref="H18:R18" si="0">SUM(H6:H16)</f>
        <v>68767.19</v>
      </c>
      <c r="I18" s="9">
        <f t="shared" si="0"/>
        <v>338829.82</v>
      </c>
      <c r="J18" s="9">
        <f t="shared" si="0"/>
        <v>0</v>
      </c>
      <c r="K18" s="9">
        <f t="shared" si="0"/>
        <v>570.27</v>
      </c>
      <c r="L18" s="9">
        <f t="shared" si="0"/>
        <v>0</v>
      </c>
      <c r="M18" s="9">
        <f t="shared" si="0"/>
        <v>0</v>
      </c>
      <c r="N18" s="9">
        <f t="shared" si="0"/>
        <v>457.49</v>
      </c>
      <c r="O18" s="9">
        <f t="shared" si="0"/>
        <v>0</v>
      </c>
      <c r="P18" s="9">
        <f t="shared" si="0"/>
        <v>0</v>
      </c>
      <c r="Q18" s="9">
        <f t="shared" si="0"/>
        <v>0</v>
      </c>
      <c r="R18" s="9">
        <f t="shared" si="0"/>
        <v>408624.77</v>
      </c>
      <c r="S18" s="8" t="s">
        <v>4</v>
      </c>
    </row>
  </sheetData>
  <mergeCells count="32">
    <mergeCell ref="A1:S1"/>
    <mergeCell ref="B2:F2"/>
    <mergeCell ref="H2:L2"/>
    <mergeCell ref="M2:O2"/>
    <mergeCell ref="R2:S2"/>
    <mergeCell ref="H3:Q3"/>
    <mergeCell ref="B17:G17"/>
    <mergeCell ref="A18:G18"/>
    <mergeCell ref="A3:A5"/>
    <mergeCell ref="A6:A17"/>
    <mergeCell ref="B3:B5"/>
    <mergeCell ref="B10:B11"/>
    <mergeCell ref="C3:C5"/>
    <mergeCell ref="C10:C11"/>
    <mergeCell ref="D3:D5"/>
    <mergeCell ref="D10:D11"/>
    <mergeCell ref="E3:E5"/>
    <mergeCell ref="E10:E11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职工医院12月结算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2023-02-01T06:41:42Z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