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765" firstSheet="2" activeTab="4"/>
  </bookViews>
  <sheets>
    <sheet name="居民门诊2月结算" sheetId="8" r:id="rId1"/>
    <sheet name="居民住院202209月" sheetId="9" r:id="rId2"/>
    <sheet name="居民住院202302月" sheetId="10" r:id="rId3"/>
    <sheet name="居民住院202212华瑞" sheetId="11" r:id="rId4"/>
    <sheet name="居民住院202212洛羊社区" sheetId="12" r:id="rId5"/>
  </sheets>
  <calcPr calcId="144525"/>
</workbook>
</file>

<file path=xl/sharedStrings.xml><?xml version="1.0" encoding="utf-8"?>
<sst xmlns="http://schemas.openxmlformats.org/spreadsheetml/2006/main" count="166" uniqueCount="56">
  <si>
    <t>昆明市医疗保险定点医药机构费用结算明细表</t>
  </si>
  <si>
    <t>经办机构：</t>
  </si>
  <si>
    <t>经开区</t>
  </si>
  <si>
    <t>拨款时间：2023年3月24日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</si>
  <si>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</si>
  <si>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</si>
  <si>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</si>
  <si>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</si>
  <si>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</si>
  <si>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</si>
  <si>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</si>
  <si>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</si>
  <si>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</si>
  <si>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</si>
  <si>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</si>
  <si>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</si>
  <si>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</si>
  <si>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</si>
  <si>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</si>
  <si>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</si>
  <si>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</si>
  <si>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</si>
  <si>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</si>
  <si>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</si>
  <si>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</si>
  <si>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</si>
  <si>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</si>
  <si>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</si>
  <si>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居民</t>
  </si>
  <si>
    <t>门诊</t>
  </si>
  <si>
    <t>202302</t>
  </si>
  <si>
    <t>月结算</t>
  </si>
  <si>
    <t>H53011400046</t>
  </si>
  <si>
    <t>昆明经济技术开发区八公里社区卫生服务中心</t>
  </si>
  <si>
    <t>H53011400068</t>
  </si>
  <si>
    <t>官渡区阿拉街道社区卫生服务中心（昆明市官渡区中医骨科医院）</t>
  </si>
  <si>
    <t>H53011400228</t>
  </si>
  <si>
    <t>昆明航天医院</t>
  </si>
  <si>
    <t>H53011400402</t>
  </si>
  <si>
    <t>昆明经济技术开发区出口加工区社区卫生服务中心</t>
  </si>
  <si>
    <t>小计</t>
  </si>
  <si>
    <t>合计</t>
  </si>
  <si>
    <t>昆明市城乡居民医疗保险定点医疗机构住院费用手工结算、内审、拨付移交明细表</t>
  </si>
  <si>
    <t>医院编码</t>
  </si>
  <si>
    <t>医院名称</t>
  </si>
  <si>
    <t>基本统筹</t>
  </si>
  <si>
    <t>大病保险</t>
  </si>
  <si>
    <t>兜底保障补助</t>
  </si>
  <si>
    <t>拨付合计</t>
  </si>
  <si>
    <t>备注</t>
  </si>
  <si>
    <t>第三季度结算</t>
  </si>
  <si>
    <t>H53015402121</t>
  </si>
  <si>
    <t>昆明耀兴华瑞医院</t>
  </si>
  <si>
    <t>拨款时间：2023年3月29日</t>
  </si>
  <si>
    <t>月度结算</t>
  </si>
  <si>
    <t>第四季度结算</t>
  </si>
</sst>
</file>

<file path=xl/styles.xml><?xml version="1.0" encoding="utf-8"?>
<styleSheet xmlns="http://schemas.openxmlformats.org/spreadsheetml/2006/main">
  <numFmts count="5">
    <numFmt numFmtId="176" formatCode="yyyy\.mm\.dd\ hh:mm:ss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6"/>
      <color rgb="FF333333"/>
      <name val="仿宋"/>
      <family val="3"/>
      <charset val="134"/>
    </font>
    <font>
      <sz val="10"/>
      <color rgb="FF333333"/>
      <name val="仿宋"/>
      <family val="3"/>
      <charset val="134"/>
    </font>
    <font>
      <b/>
      <sz val="11"/>
      <color rgb="FF333333"/>
      <name val="仿宋"/>
      <family val="3"/>
      <charset val="134"/>
    </font>
    <font>
      <sz val="10"/>
      <color indexed="8"/>
      <name val="宋体"/>
      <charset val="134"/>
      <scheme val="minor"/>
    </font>
    <font>
      <sz val="10"/>
      <color rgb="FF333333"/>
      <name val="宋体"/>
      <charset val="134"/>
      <scheme val="minor"/>
    </font>
    <font>
      <b/>
      <sz val="16"/>
      <color rgb="FF333333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4" borderId="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8" fillId="19" borderId="10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7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76" fontId="3" fillId="2" borderId="1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E22" sqref="E22"/>
    </sheetView>
  </sheetViews>
  <sheetFormatPr defaultColWidth="9" defaultRowHeight="13.5"/>
  <cols>
    <col min="1" max="1" width="9.26666666666667" style="15" customWidth="1"/>
    <col min="2" max="2" width="5.125" style="15" customWidth="1"/>
    <col min="3" max="3" width="10.9833333333333" style="15" customWidth="1"/>
    <col min="4" max="4" width="12.2" style="15" customWidth="1"/>
    <col min="5" max="5" width="5.125" style="15" customWidth="1"/>
    <col min="6" max="6" width="7.44166666666667" style="15" customWidth="1"/>
    <col min="7" max="7" width="7.56666666666667" style="15" customWidth="1"/>
    <col min="8" max="14" width="9.75833333333333" style="15" customWidth="1"/>
    <col min="15" max="16" width="8.94166666666667" style="15" customWidth="1"/>
    <col min="17" max="17" width="8" style="15" hidden="1"/>
    <col min="18" max="18" width="10.575" style="15" customWidth="1"/>
    <col min="19" max="19" width="8.05" style="15" customWidth="1"/>
    <col min="20" max="16384" width="9" style="15"/>
  </cols>
  <sheetData>
    <row r="1" s="15" customFormat="1" ht="38.25" customHeight="1" spans="1:19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="15" customFormat="1" ht="15" customHeight="1" spans="1:19">
      <c r="A2" s="17" t="s">
        <v>1</v>
      </c>
      <c r="B2" s="18" t="s">
        <v>2</v>
      </c>
      <c r="C2" s="18"/>
      <c r="D2" s="18"/>
      <c r="E2" s="18"/>
      <c r="F2" s="18"/>
      <c r="G2" s="19"/>
      <c r="H2" s="20"/>
      <c r="I2" s="25" t="s">
        <v>3</v>
      </c>
      <c r="J2" s="25"/>
      <c r="K2" s="25"/>
      <c r="L2" s="17"/>
      <c r="M2" s="18"/>
      <c r="N2" s="18"/>
      <c r="O2" s="18"/>
      <c r="P2" s="26" t="s">
        <v>4</v>
      </c>
      <c r="Q2" s="26" t="s">
        <v>4</v>
      </c>
      <c r="R2" s="19" t="s">
        <v>5</v>
      </c>
      <c r="S2" s="19"/>
    </row>
    <row r="3" s="15" customFormat="1" ht="15" customHeight="1" spans="1:19">
      <c r="A3" s="21" t="s">
        <v>6</v>
      </c>
      <c r="B3" s="21" t="s">
        <v>7</v>
      </c>
      <c r="C3" s="21" t="s">
        <v>8</v>
      </c>
      <c r="D3" s="21" t="s">
        <v>9</v>
      </c>
      <c r="E3" s="21" t="s">
        <v>10</v>
      </c>
      <c r="F3" s="21" t="s">
        <v>11</v>
      </c>
      <c r="G3" s="21" t="s">
        <v>12</v>
      </c>
      <c r="H3" s="21" t="s">
        <v>13</v>
      </c>
      <c r="I3" s="21"/>
      <c r="J3" s="21"/>
      <c r="K3" s="21"/>
      <c r="L3" s="21"/>
      <c r="M3" s="21"/>
      <c r="N3" s="21"/>
      <c r="O3" s="21"/>
      <c r="P3" s="21"/>
      <c r="Q3" s="21"/>
      <c r="R3" s="21" t="s">
        <v>14</v>
      </c>
      <c r="S3" s="21" t="s">
        <v>15</v>
      </c>
    </row>
    <row r="4" s="15" customFormat="1" ht="15" customHeight="1" spans="1:19">
      <c r="A4" s="21"/>
      <c r="B4" s="21"/>
      <c r="C4" s="21"/>
      <c r="D4" s="21"/>
      <c r="E4" s="21"/>
      <c r="F4" s="21"/>
      <c r="G4" s="21"/>
      <c r="H4" s="21" t="s">
        <v>16</v>
      </c>
      <c r="I4" s="21" t="s">
        <v>17</v>
      </c>
      <c r="J4" s="21" t="s">
        <v>18</v>
      </c>
      <c r="K4" s="21" t="s">
        <v>19</v>
      </c>
      <c r="L4" s="21" t="s">
        <v>20</v>
      </c>
      <c r="M4" s="21" t="s">
        <v>21</v>
      </c>
      <c r="N4" s="21" t="s">
        <v>22</v>
      </c>
      <c r="O4" s="21" t="s">
        <v>23</v>
      </c>
      <c r="P4" s="21" t="s">
        <v>24</v>
      </c>
      <c r="Q4" s="21" t="s">
        <v>25</v>
      </c>
      <c r="R4" s="21"/>
      <c r="S4" s="21"/>
    </row>
    <row r="5" s="15" customFormat="1" ht="15" customHeight="1" spans="1:19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="15" customFormat="1" ht="34" customHeight="1" spans="1:19">
      <c r="A6" s="22" t="s">
        <v>4</v>
      </c>
      <c r="B6" s="22">
        <v>1</v>
      </c>
      <c r="C6" s="22" t="s">
        <v>26</v>
      </c>
      <c r="D6" s="22" t="s">
        <v>27</v>
      </c>
      <c r="E6" s="22" t="s">
        <v>28</v>
      </c>
      <c r="F6" s="22" t="s">
        <v>29</v>
      </c>
      <c r="G6" s="22" t="s">
        <v>30</v>
      </c>
      <c r="H6" s="23">
        <f>8887.82+0</f>
        <v>8887.82</v>
      </c>
      <c r="I6" s="23">
        <v>6030.56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14918.38</v>
      </c>
      <c r="S6" s="22" t="s">
        <v>31</v>
      </c>
    </row>
    <row r="7" s="15" customFormat="1" ht="34" customHeight="1" spans="1:19">
      <c r="A7" s="22"/>
      <c r="B7" s="22">
        <v>2</v>
      </c>
      <c r="C7" s="22" t="s">
        <v>32</v>
      </c>
      <c r="D7" s="22" t="s">
        <v>33</v>
      </c>
      <c r="E7" s="22" t="s">
        <v>28</v>
      </c>
      <c r="F7" s="22" t="s">
        <v>29</v>
      </c>
      <c r="G7" s="22" t="s">
        <v>30</v>
      </c>
      <c r="H7" s="23">
        <f>138.96+0</f>
        <v>138.96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138.96</v>
      </c>
      <c r="S7" s="22" t="s">
        <v>31</v>
      </c>
    </row>
    <row r="8" s="15" customFormat="1" ht="45" customHeight="1" spans="1:19">
      <c r="A8" s="22"/>
      <c r="B8" s="22">
        <v>3</v>
      </c>
      <c r="C8" s="22" t="s">
        <v>34</v>
      </c>
      <c r="D8" s="22" t="s">
        <v>35</v>
      </c>
      <c r="E8" s="22" t="s">
        <v>28</v>
      </c>
      <c r="F8" s="22" t="s">
        <v>29</v>
      </c>
      <c r="G8" s="22" t="s">
        <v>30</v>
      </c>
      <c r="H8" s="23">
        <f>0+0</f>
        <v>0</v>
      </c>
      <c r="I8" s="23">
        <v>28170.02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28170.02</v>
      </c>
      <c r="S8" s="22" t="s">
        <v>31</v>
      </c>
    </row>
    <row r="9" s="15" customFormat="1" ht="15" customHeight="1" spans="1:19">
      <c r="A9" s="22"/>
      <c r="B9" s="22">
        <v>4</v>
      </c>
      <c r="C9" s="22" t="s">
        <v>36</v>
      </c>
      <c r="D9" s="22" t="s">
        <v>37</v>
      </c>
      <c r="E9" s="22" t="s">
        <v>28</v>
      </c>
      <c r="F9" s="22" t="s">
        <v>29</v>
      </c>
      <c r="G9" s="22" t="s">
        <v>30</v>
      </c>
      <c r="H9" s="23">
        <f>179.5+0</f>
        <v>179.5</v>
      </c>
      <c r="I9" s="23">
        <v>848.77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1351.03</v>
      </c>
      <c r="P9" s="23">
        <v>0</v>
      </c>
      <c r="Q9" s="23">
        <v>0</v>
      </c>
      <c r="R9" s="23">
        <v>2379.3</v>
      </c>
      <c r="S9" s="22" t="s">
        <v>31</v>
      </c>
    </row>
    <row r="10" s="15" customFormat="1" ht="34" customHeight="1" spans="1:19">
      <c r="A10" s="22"/>
      <c r="B10" s="22">
        <v>5</v>
      </c>
      <c r="C10" s="22" t="s">
        <v>38</v>
      </c>
      <c r="D10" s="22" t="s">
        <v>39</v>
      </c>
      <c r="E10" s="22" t="s">
        <v>28</v>
      </c>
      <c r="F10" s="22" t="s">
        <v>29</v>
      </c>
      <c r="G10" s="22" t="s">
        <v>30</v>
      </c>
      <c r="H10" s="23">
        <f>86+0</f>
        <v>86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86</v>
      </c>
      <c r="S10" s="22" t="s">
        <v>31</v>
      </c>
    </row>
    <row r="11" s="15" customFormat="1" ht="15" customHeight="1" spans="1:19">
      <c r="A11" s="22"/>
      <c r="B11" s="24" t="s">
        <v>40</v>
      </c>
      <c r="C11" s="24"/>
      <c r="D11" s="24"/>
      <c r="E11" s="24"/>
      <c r="F11" s="24"/>
      <c r="G11" s="24"/>
      <c r="H11" s="23">
        <f>9292.27999999999+0</f>
        <v>9292.27999999999</v>
      </c>
      <c r="I11" s="23">
        <v>35049.35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1351.03</v>
      </c>
      <c r="P11" s="23">
        <v>0</v>
      </c>
      <c r="Q11" s="23">
        <v>0</v>
      </c>
      <c r="R11" s="23">
        <v>45692.66</v>
      </c>
      <c r="S11" s="22" t="s">
        <v>4</v>
      </c>
    </row>
    <row r="12" s="15" customFormat="1" ht="15" customHeight="1" spans="1:19">
      <c r="A12" s="24" t="s">
        <v>41</v>
      </c>
      <c r="B12" s="24"/>
      <c r="C12" s="24"/>
      <c r="D12" s="24"/>
      <c r="E12" s="24"/>
      <c r="F12" s="24"/>
      <c r="G12" s="24"/>
      <c r="H12" s="23">
        <f t="shared" ref="H12:R12" si="0">SUM(H6:H10)</f>
        <v>9292.28</v>
      </c>
      <c r="I12" s="23">
        <f t="shared" si="0"/>
        <v>35049.35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3">
        <f t="shared" si="0"/>
        <v>1351.03</v>
      </c>
      <c r="P12" s="23">
        <f t="shared" si="0"/>
        <v>0</v>
      </c>
      <c r="Q12" s="23">
        <f t="shared" si="0"/>
        <v>0</v>
      </c>
      <c r="R12" s="23">
        <f t="shared" si="0"/>
        <v>45692.66</v>
      </c>
      <c r="S12" s="22" t="s">
        <v>4</v>
      </c>
    </row>
  </sheetData>
  <mergeCells count="28">
    <mergeCell ref="A1:S1"/>
    <mergeCell ref="B2:F2"/>
    <mergeCell ref="I2:K2"/>
    <mergeCell ref="M2:O2"/>
    <mergeCell ref="R2:S2"/>
    <mergeCell ref="H3:Q3"/>
    <mergeCell ref="B11:G11"/>
    <mergeCell ref="A12:G12"/>
    <mergeCell ref="A3:A5"/>
    <mergeCell ref="A6:A11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6"/>
  <sheetViews>
    <sheetView workbookViewId="0">
      <selection activeCell="I17" sqref="I17"/>
    </sheetView>
  </sheetViews>
  <sheetFormatPr defaultColWidth="9" defaultRowHeight="14.25"/>
  <cols>
    <col min="1" max="1" width="5" style="1" customWidth="1"/>
    <col min="2" max="2" width="13.375" style="1" customWidth="1"/>
    <col min="3" max="3" width="17.7" style="1" customWidth="1"/>
    <col min="4" max="4" width="11.6333333333333" style="1" customWidth="1"/>
    <col min="5" max="5" width="11.625" style="1" customWidth="1"/>
    <col min="6" max="6" width="13" style="1" customWidth="1"/>
    <col min="7" max="8" width="11.625" style="1" customWidth="1"/>
    <col min="9" max="9" width="9.875" style="1" customWidth="1"/>
    <col min="10" max="10" width="10.125" style="1" customWidth="1"/>
    <col min="11" max="11" width="9.9" style="1" customWidth="1"/>
    <col min="12" max="12" width="5.7" style="1" customWidth="1"/>
    <col min="13" max="236" width="9" style="1"/>
    <col min="237" max="16384" width="9" style="3"/>
  </cols>
  <sheetData>
    <row r="1" s="1" customFormat="1" ht="25" customHeight="1" spans="1:12">
      <c r="A1" s="4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6" customHeight="1" spans="1:12">
      <c r="A2" s="5" t="s">
        <v>2</v>
      </c>
      <c r="B2" s="6"/>
      <c r="C2" s="6"/>
      <c r="D2" s="6"/>
      <c r="E2" s="7" t="s">
        <v>3</v>
      </c>
      <c r="F2" s="7"/>
      <c r="G2" s="7"/>
      <c r="H2" s="8"/>
      <c r="I2" s="8"/>
      <c r="J2" s="8"/>
      <c r="K2" s="12" t="s">
        <v>5</v>
      </c>
      <c r="L2" s="12"/>
    </row>
    <row r="3" s="1" customFormat="1" ht="30" customHeight="1" spans="1:12">
      <c r="A3" s="9" t="s">
        <v>7</v>
      </c>
      <c r="B3" s="9" t="s">
        <v>43</v>
      </c>
      <c r="C3" s="9" t="s">
        <v>44</v>
      </c>
      <c r="D3" s="9" t="s">
        <v>16</v>
      </c>
      <c r="E3" s="10" t="s">
        <v>45</v>
      </c>
      <c r="F3" s="10" t="s">
        <v>46</v>
      </c>
      <c r="G3" s="10" t="s">
        <v>23</v>
      </c>
      <c r="H3" s="9" t="s">
        <v>47</v>
      </c>
      <c r="I3" s="9" t="s">
        <v>48</v>
      </c>
      <c r="J3" s="9" t="s">
        <v>12</v>
      </c>
      <c r="K3" s="9" t="s">
        <v>11</v>
      </c>
      <c r="L3" s="9" t="s">
        <v>49</v>
      </c>
    </row>
    <row r="4" s="1" customFormat="1" ht="19" customHeight="1" spans="1:12">
      <c r="A4" s="9">
        <v>1</v>
      </c>
      <c r="B4" s="9" t="s">
        <v>26</v>
      </c>
      <c r="C4" s="9" t="s">
        <v>27</v>
      </c>
      <c r="D4" s="11">
        <v>3032.42</v>
      </c>
      <c r="E4" s="11">
        <v>7232.78</v>
      </c>
      <c r="F4" s="9">
        <v>0</v>
      </c>
      <c r="G4" s="9">
        <v>0</v>
      </c>
      <c r="H4" s="9">
        <v>0</v>
      </c>
      <c r="I4" s="11">
        <f>SUM(D4:H4)</f>
        <v>10265.2</v>
      </c>
      <c r="J4" s="13">
        <v>202209</v>
      </c>
      <c r="K4" s="13" t="s">
        <v>50</v>
      </c>
      <c r="L4" s="9" t="s">
        <v>4</v>
      </c>
    </row>
    <row r="5" s="1" customFormat="1" ht="19" customHeight="1" spans="1:12">
      <c r="A5" s="9">
        <v>2</v>
      </c>
      <c r="B5" s="9" t="s">
        <v>51</v>
      </c>
      <c r="C5" s="9" t="s">
        <v>52</v>
      </c>
      <c r="D5" s="11">
        <v>0</v>
      </c>
      <c r="E5" s="11">
        <v>2116.45</v>
      </c>
      <c r="F5" s="9">
        <v>0</v>
      </c>
      <c r="G5" s="9">
        <v>0</v>
      </c>
      <c r="H5" s="9">
        <v>0</v>
      </c>
      <c r="I5" s="11">
        <f>SUM(D5:H5)</f>
        <v>2116.45</v>
      </c>
      <c r="J5" s="13">
        <v>202209</v>
      </c>
      <c r="K5" s="13" t="s">
        <v>50</v>
      </c>
      <c r="L5" s="9"/>
    </row>
    <row r="6" s="1" customFormat="1" ht="19" customHeight="1" spans="1:12">
      <c r="A6" s="9" t="s">
        <v>41</v>
      </c>
      <c r="B6" s="9"/>
      <c r="C6" s="9"/>
      <c r="D6" s="11">
        <f t="shared" ref="D6:I6" si="0">SUM(D4:D5)</f>
        <v>3032.42</v>
      </c>
      <c r="E6" s="11">
        <f t="shared" si="0"/>
        <v>9349.23</v>
      </c>
      <c r="F6" s="11">
        <f t="shared" si="0"/>
        <v>0</v>
      </c>
      <c r="G6" s="11">
        <f t="shared" si="0"/>
        <v>0</v>
      </c>
      <c r="H6" s="11">
        <f t="shared" si="0"/>
        <v>0</v>
      </c>
      <c r="I6" s="11">
        <f t="shared" si="0"/>
        <v>12381.65</v>
      </c>
      <c r="J6" s="9" t="s">
        <v>4</v>
      </c>
      <c r="K6" s="13" t="s">
        <v>4</v>
      </c>
      <c r="L6" s="9" t="s">
        <v>4</v>
      </c>
    </row>
    <row r="7" s="1" customFormat="1" spans="237:239">
      <c r="IC7" s="3"/>
      <c r="ID7" s="3"/>
      <c r="IE7" s="3"/>
    </row>
    <row r="8" s="1" customFormat="1" spans="237:239">
      <c r="IC8" s="3"/>
      <c r="ID8" s="3"/>
      <c r="IE8" s="3"/>
    </row>
    <row r="9" s="1" customFormat="1" spans="237:239">
      <c r="IC9" s="3"/>
      <c r="ID9" s="3"/>
      <c r="IE9" s="3"/>
    </row>
    <row r="10" s="1" customFormat="1" spans="237:239">
      <c r="IC10" s="3"/>
      <c r="ID10" s="3"/>
      <c r="IE10" s="3"/>
    </row>
    <row r="11" s="1" customFormat="1" spans="237:239">
      <c r="IC11" s="3"/>
      <c r="ID11" s="3"/>
      <c r="IE11" s="3"/>
    </row>
    <row r="12" s="1" customFormat="1" spans="237:239">
      <c r="IC12" s="3"/>
      <c r="ID12" s="3"/>
      <c r="IE12" s="3"/>
    </row>
    <row r="13" s="1" customFormat="1" spans="237:239">
      <c r="IC13" s="3"/>
      <c r="ID13" s="3"/>
      <c r="IE13" s="3"/>
    </row>
    <row r="14" s="1" customFormat="1" spans="237:239">
      <c r="IC14" s="3"/>
      <c r="ID14" s="3"/>
      <c r="IE14" s="3"/>
    </row>
    <row r="15" s="1" customFormat="1" spans="237:239">
      <c r="IC15" s="3"/>
      <c r="ID15" s="3"/>
      <c r="IE15" s="3"/>
    </row>
    <row r="16" s="2" customFormat="1" spans="1:23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3"/>
    </row>
  </sheetData>
  <mergeCells count="4">
    <mergeCell ref="A1:L1"/>
    <mergeCell ref="E2:G2"/>
    <mergeCell ref="K2:L2"/>
    <mergeCell ref="A6:C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7"/>
  <sheetViews>
    <sheetView workbookViewId="0">
      <selection activeCell="D15" sqref="D15"/>
    </sheetView>
  </sheetViews>
  <sheetFormatPr defaultColWidth="9" defaultRowHeight="14.25"/>
  <cols>
    <col min="1" max="1" width="5" style="1" customWidth="1"/>
    <col min="2" max="2" width="13.375" style="1" customWidth="1"/>
    <col min="3" max="3" width="17.7" style="1" customWidth="1"/>
    <col min="4" max="4" width="11.6333333333333" style="1" customWidth="1"/>
    <col min="5" max="5" width="11.625" style="1" customWidth="1"/>
    <col min="6" max="6" width="13" style="1" customWidth="1"/>
    <col min="7" max="8" width="11.625" style="1" customWidth="1"/>
    <col min="9" max="9" width="9.875" style="1" customWidth="1"/>
    <col min="10" max="10" width="10.125" style="1" customWidth="1"/>
    <col min="11" max="11" width="9.9" style="1" customWidth="1"/>
    <col min="12" max="12" width="5.7" style="1" customWidth="1"/>
    <col min="13" max="236" width="9" style="1"/>
    <col min="237" max="16384" width="9" style="3"/>
  </cols>
  <sheetData>
    <row r="1" s="1" customFormat="1" ht="25" customHeight="1" spans="1:12">
      <c r="A1" s="4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6" customHeight="1" spans="1:12">
      <c r="A2" s="5" t="s">
        <v>2</v>
      </c>
      <c r="B2" s="6"/>
      <c r="C2" s="6"/>
      <c r="D2" s="6"/>
      <c r="E2" s="14" t="s">
        <v>53</v>
      </c>
      <c r="F2" s="14"/>
      <c r="G2" s="14"/>
      <c r="H2" s="8"/>
      <c r="I2" s="8"/>
      <c r="J2" s="8"/>
      <c r="K2" s="12" t="s">
        <v>5</v>
      </c>
      <c r="L2" s="12"/>
    </row>
    <row r="3" s="1" customFormat="1" ht="30" customHeight="1" spans="1:12">
      <c r="A3" s="9" t="s">
        <v>7</v>
      </c>
      <c r="B3" s="9" t="s">
        <v>43</v>
      </c>
      <c r="C3" s="9" t="s">
        <v>44</v>
      </c>
      <c r="D3" s="9" t="s">
        <v>16</v>
      </c>
      <c r="E3" s="9" t="s">
        <v>45</v>
      </c>
      <c r="F3" s="9" t="s">
        <v>46</v>
      </c>
      <c r="G3" s="9" t="s">
        <v>23</v>
      </c>
      <c r="H3" s="9" t="s">
        <v>47</v>
      </c>
      <c r="I3" s="9" t="s">
        <v>48</v>
      </c>
      <c r="J3" s="9" t="s">
        <v>12</v>
      </c>
      <c r="K3" s="9" t="s">
        <v>11</v>
      </c>
      <c r="L3" s="9" t="s">
        <v>49</v>
      </c>
    </row>
    <row r="4" s="1" customFormat="1" ht="19" customHeight="1" spans="1:12">
      <c r="A4" s="9">
        <v>1</v>
      </c>
      <c r="B4" s="9" t="s">
        <v>36</v>
      </c>
      <c r="C4" s="9" t="s">
        <v>37</v>
      </c>
      <c r="D4" s="9">
        <v>0</v>
      </c>
      <c r="E4" s="11">
        <v>14965.2</v>
      </c>
      <c r="F4" s="9">
        <v>0</v>
      </c>
      <c r="G4" s="9">
        <v>0</v>
      </c>
      <c r="H4" s="9">
        <v>0</v>
      </c>
      <c r="I4" s="11">
        <f t="shared" ref="I4:I6" si="0">SUM(D4:H4)</f>
        <v>14965.2</v>
      </c>
      <c r="J4" s="13">
        <v>202302</v>
      </c>
      <c r="K4" s="13" t="s">
        <v>54</v>
      </c>
      <c r="L4" s="9" t="s">
        <v>4</v>
      </c>
    </row>
    <row r="5" s="1" customFormat="1" ht="19" customHeight="1" spans="1:12">
      <c r="A5" s="9">
        <v>2</v>
      </c>
      <c r="B5" s="9" t="s">
        <v>51</v>
      </c>
      <c r="C5" s="9" t="s">
        <v>52</v>
      </c>
      <c r="D5" s="9">
        <v>0</v>
      </c>
      <c r="E5" s="11">
        <v>5761.16</v>
      </c>
      <c r="F5" s="9">
        <v>0</v>
      </c>
      <c r="G5" s="9">
        <v>0</v>
      </c>
      <c r="H5" s="9">
        <v>0</v>
      </c>
      <c r="I5" s="11">
        <f t="shared" si="0"/>
        <v>5761.16</v>
      </c>
      <c r="J5" s="13">
        <v>202302</v>
      </c>
      <c r="K5" s="13" t="s">
        <v>54</v>
      </c>
      <c r="L5" s="9"/>
    </row>
    <row r="6" s="1" customFormat="1" ht="26" customHeight="1" spans="1:12">
      <c r="A6" s="9">
        <v>3</v>
      </c>
      <c r="B6" s="9" t="s">
        <v>26</v>
      </c>
      <c r="C6" s="9" t="s">
        <v>27</v>
      </c>
      <c r="D6" s="9">
        <v>0</v>
      </c>
      <c r="E6" s="11">
        <v>23611.11</v>
      </c>
      <c r="F6" s="11">
        <v>0</v>
      </c>
      <c r="G6" s="9">
        <v>0</v>
      </c>
      <c r="H6" s="9">
        <v>0</v>
      </c>
      <c r="I6" s="11">
        <f t="shared" si="0"/>
        <v>23611.11</v>
      </c>
      <c r="J6" s="13">
        <v>202302</v>
      </c>
      <c r="K6" s="13" t="s">
        <v>54</v>
      </c>
      <c r="L6" s="9"/>
    </row>
    <row r="7" s="1" customFormat="1" ht="19" customHeight="1" spans="1:12">
      <c r="A7" s="9" t="s">
        <v>41</v>
      </c>
      <c r="B7" s="9"/>
      <c r="C7" s="9"/>
      <c r="D7" s="11">
        <f t="shared" ref="D7:I7" si="1">SUM(D4:D6)</f>
        <v>0</v>
      </c>
      <c r="E7" s="11">
        <f t="shared" si="1"/>
        <v>44337.47</v>
      </c>
      <c r="F7" s="11">
        <f t="shared" si="1"/>
        <v>0</v>
      </c>
      <c r="G7" s="11">
        <f t="shared" si="1"/>
        <v>0</v>
      </c>
      <c r="H7" s="11">
        <f t="shared" si="1"/>
        <v>0</v>
      </c>
      <c r="I7" s="11">
        <f t="shared" si="1"/>
        <v>44337.47</v>
      </c>
      <c r="J7" s="9" t="s">
        <v>4</v>
      </c>
      <c r="K7" s="13" t="s">
        <v>4</v>
      </c>
      <c r="L7" s="9" t="s">
        <v>4</v>
      </c>
    </row>
    <row r="8" s="1" customFormat="1" spans="237:239">
      <c r="IC8" s="3"/>
      <c r="ID8" s="3"/>
      <c r="IE8" s="3"/>
    </row>
    <row r="9" s="1" customFormat="1" spans="237:239">
      <c r="IC9" s="3"/>
      <c r="ID9" s="3"/>
      <c r="IE9" s="3"/>
    </row>
    <row r="10" s="1" customFormat="1" spans="237:239">
      <c r="IC10" s="3"/>
      <c r="ID10" s="3"/>
      <c r="IE10" s="3"/>
    </row>
    <row r="11" s="1" customFormat="1" spans="237:239">
      <c r="IC11" s="3"/>
      <c r="ID11" s="3"/>
      <c r="IE11" s="3"/>
    </row>
    <row r="12" s="1" customFormat="1" spans="237:239">
      <c r="IC12" s="3"/>
      <c r="ID12" s="3"/>
      <c r="IE12" s="3"/>
    </row>
    <row r="13" s="1" customFormat="1" spans="237:239">
      <c r="IC13" s="3"/>
      <c r="ID13" s="3"/>
      <c r="IE13" s="3"/>
    </row>
    <row r="14" s="1" customFormat="1" spans="237:239">
      <c r="IC14" s="3"/>
      <c r="ID14" s="3"/>
      <c r="IE14" s="3"/>
    </row>
    <row r="15" s="1" customFormat="1" spans="237:239">
      <c r="IC15" s="3"/>
      <c r="ID15" s="3"/>
      <c r="IE15" s="3"/>
    </row>
    <row r="16" s="1" customFormat="1" spans="237:239">
      <c r="IC16" s="3"/>
      <c r="ID16" s="3"/>
      <c r="IE16" s="3"/>
    </row>
    <row r="17" s="2" customFormat="1" spans="1:23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3"/>
    </row>
  </sheetData>
  <mergeCells count="4">
    <mergeCell ref="A1:L1"/>
    <mergeCell ref="E2:G2"/>
    <mergeCell ref="K2:L2"/>
    <mergeCell ref="A7:C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5"/>
  <sheetViews>
    <sheetView workbookViewId="0">
      <selection activeCell="D24" sqref="D24"/>
    </sheetView>
  </sheetViews>
  <sheetFormatPr defaultColWidth="9" defaultRowHeight="14.25"/>
  <cols>
    <col min="1" max="1" width="5" style="1" customWidth="1"/>
    <col min="2" max="2" width="13.375" style="1" customWidth="1"/>
    <col min="3" max="3" width="17.7" style="1" customWidth="1"/>
    <col min="4" max="4" width="11.6333333333333" style="1" customWidth="1"/>
    <col min="5" max="5" width="11.625" style="1" customWidth="1"/>
    <col min="6" max="6" width="13" style="1" customWidth="1"/>
    <col min="7" max="8" width="11.625" style="1" customWidth="1"/>
    <col min="9" max="9" width="9.875" style="1" customWidth="1"/>
    <col min="10" max="10" width="10.125" style="1" customWidth="1"/>
    <col min="11" max="11" width="9.9" style="1" customWidth="1"/>
    <col min="12" max="12" width="5.7" style="1" customWidth="1"/>
    <col min="13" max="236" width="9" style="1"/>
    <col min="237" max="16384" width="9" style="3"/>
  </cols>
  <sheetData>
    <row r="1" s="1" customFormat="1" ht="25" customHeight="1" spans="1:12">
      <c r="A1" s="4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6" customHeight="1" spans="1:12">
      <c r="A2" s="5" t="s">
        <v>2</v>
      </c>
      <c r="B2" s="6"/>
      <c r="C2" s="6"/>
      <c r="D2" s="6"/>
      <c r="E2" s="14" t="s">
        <v>53</v>
      </c>
      <c r="F2" s="14"/>
      <c r="G2" s="14"/>
      <c r="H2" s="8"/>
      <c r="I2" s="8"/>
      <c r="J2" s="8"/>
      <c r="K2" s="12" t="s">
        <v>5</v>
      </c>
      <c r="L2" s="12"/>
    </row>
    <row r="3" s="1" customFormat="1" ht="30" customHeight="1" spans="1:12">
      <c r="A3" s="9" t="s">
        <v>7</v>
      </c>
      <c r="B3" s="9" t="s">
        <v>43</v>
      </c>
      <c r="C3" s="9" t="s">
        <v>44</v>
      </c>
      <c r="D3" s="9" t="s">
        <v>16</v>
      </c>
      <c r="E3" s="9" t="s">
        <v>45</v>
      </c>
      <c r="F3" s="9" t="s">
        <v>46</v>
      </c>
      <c r="G3" s="9" t="s">
        <v>23</v>
      </c>
      <c r="H3" s="9" t="s">
        <v>47</v>
      </c>
      <c r="I3" s="9" t="s">
        <v>48</v>
      </c>
      <c r="J3" s="9" t="s">
        <v>12</v>
      </c>
      <c r="K3" s="9" t="s">
        <v>11</v>
      </c>
      <c r="L3" s="9" t="s">
        <v>49</v>
      </c>
    </row>
    <row r="4" s="1" customFormat="1" ht="19" customHeight="1" spans="1:12">
      <c r="A4" s="9">
        <v>1</v>
      </c>
      <c r="B4" s="9" t="s">
        <v>51</v>
      </c>
      <c r="C4" s="9" t="s">
        <v>52</v>
      </c>
      <c r="D4" s="11">
        <v>0</v>
      </c>
      <c r="E4" s="11">
        <v>9794.67</v>
      </c>
      <c r="F4" s="9">
        <v>-57.68</v>
      </c>
      <c r="G4" s="9">
        <v>0</v>
      </c>
      <c r="H4" s="9">
        <v>0</v>
      </c>
      <c r="I4" s="11">
        <f>SUM(D4:H4)</f>
        <v>9736.99</v>
      </c>
      <c r="J4" s="13">
        <v>202212</v>
      </c>
      <c r="K4" s="13" t="s">
        <v>55</v>
      </c>
      <c r="L4" s="9"/>
    </row>
    <row r="5" s="1" customFormat="1" ht="19" customHeight="1" spans="1:12">
      <c r="A5" s="9" t="s">
        <v>41</v>
      </c>
      <c r="B5" s="9"/>
      <c r="C5" s="9"/>
      <c r="D5" s="11">
        <f t="shared" ref="D5:I5" si="0">SUM(D4:D4)</f>
        <v>0</v>
      </c>
      <c r="E5" s="11">
        <f t="shared" si="0"/>
        <v>9794.67</v>
      </c>
      <c r="F5" s="11">
        <f t="shared" si="0"/>
        <v>-57.68</v>
      </c>
      <c r="G5" s="11">
        <f t="shared" si="0"/>
        <v>0</v>
      </c>
      <c r="H5" s="11">
        <f t="shared" si="0"/>
        <v>0</v>
      </c>
      <c r="I5" s="11">
        <f t="shared" si="0"/>
        <v>9736.99</v>
      </c>
      <c r="J5" s="9" t="s">
        <v>4</v>
      </c>
      <c r="K5" s="13" t="s">
        <v>4</v>
      </c>
      <c r="L5" s="9" t="s">
        <v>4</v>
      </c>
    </row>
    <row r="6" s="1" customFormat="1" spans="237:239">
      <c r="IC6" s="3"/>
      <c r="ID6" s="3"/>
      <c r="IE6" s="3"/>
    </row>
    <row r="7" s="1" customFormat="1" spans="237:239">
      <c r="IC7" s="3"/>
      <c r="ID7" s="3"/>
      <c r="IE7" s="3"/>
    </row>
    <row r="8" s="1" customFormat="1" spans="237:239">
      <c r="IC8" s="3"/>
      <c r="ID8" s="3"/>
      <c r="IE8" s="3"/>
    </row>
    <row r="9" s="1" customFormat="1" spans="237:239">
      <c r="IC9" s="3"/>
      <c r="ID9" s="3"/>
      <c r="IE9" s="3"/>
    </row>
    <row r="10" s="1" customFormat="1" spans="237:239">
      <c r="IC10" s="3"/>
      <c r="ID10" s="3"/>
      <c r="IE10" s="3"/>
    </row>
    <row r="11" s="1" customFormat="1" spans="237:239">
      <c r="IC11" s="3"/>
      <c r="ID11" s="3"/>
      <c r="IE11" s="3"/>
    </row>
    <row r="12" s="1" customFormat="1" spans="237:239">
      <c r="IC12" s="3"/>
      <c r="ID12" s="3"/>
      <c r="IE12" s="3"/>
    </row>
    <row r="13" s="1" customFormat="1" spans="237:239">
      <c r="IC13" s="3"/>
      <c r="ID13" s="3"/>
      <c r="IE13" s="3"/>
    </row>
    <row r="14" s="1" customFormat="1" spans="237:239">
      <c r="IC14" s="3"/>
      <c r="ID14" s="3"/>
      <c r="IE14" s="3"/>
    </row>
    <row r="15" s="2" customFormat="1" spans="1:23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3"/>
    </row>
  </sheetData>
  <mergeCells count="4">
    <mergeCell ref="A1:L1"/>
    <mergeCell ref="E2:G2"/>
    <mergeCell ref="K2:L2"/>
    <mergeCell ref="A5:C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5"/>
  <sheetViews>
    <sheetView tabSelected="1" workbookViewId="0">
      <selection activeCell="D12" sqref="D12"/>
    </sheetView>
  </sheetViews>
  <sheetFormatPr defaultColWidth="9" defaultRowHeight="14.25"/>
  <cols>
    <col min="1" max="1" width="5" style="1" customWidth="1"/>
    <col min="2" max="2" width="13.375" style="1" customWidth="1"/>
    <col min="3" max="3" width="17.7" style="1" customWidth="1"/>
    <col min="4" max="4" width="11.6333333333333" style="1" customWidth="1"/>
    <col min="5" max="5" width="11.625" style="1" customWidth="1"/>
    <col min="6" max="6" width="13" style="1" customWidth="1"/>
    <col min="7" max="8" width="11.625" style="1" customWidth="1"/>
    <col min="9" max="9" width="9.875" style="1" customWidth="1"/>
    <col min="10" max="10" width="10.125" style="1" customWidth="1"/>
    <col min="11" max="11" width="9.9" style="1" customWidth="1"/>
    <col min="12" max="12" width="5.7" style="1" customWidth="1"/>
    <col min="13" max="236" width="9" style="1"/>
    <col min="237" max="16384" width="9" style="3"/>
  </cols>
  <sheetData>
    <row r="1" s="1" customFormat="1" ht="25" customHeight="1" spans="1:12">
      <c r="A1" s="4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6" customHeight="1" spans="1:12">
      <c r="A2" s="5" t="s">
        <v>2</v>
      </c>
      <c r="B2" s="6"/>
      <c r="C2" s="6"/>
      <c r="D2" s="6"/>
      <c r="E2" s="7" t="s">
        <v>53</v>
      </c>
      <c r="F2" s="7"/>
      <c r="G2" s="7"/>
      <c r="H2" s="8"/>
      <c r="I2" s="8"/>
      <c r="J2" s="8"/>
      <c r="K2" s="12" t="s">
        <v>5</v>
      </c>
      <c r="L2" s="12"/>
    </row>
    <row r="3" s="1" customFormat="1" ht="30" customHeight="1" spans="1:12">
      <c r="A3" s="9" t="s">
        <v>7</v>
      </c>
      <c r="B3" s="9" t="s">
        <v>43</v>
      </c>
      <c r="C3" s="9" t="s">
        <v>44</v>
      </c>
      <c r="D3" s="9" t="s">
        <v>16</v>
      </c>
      <c r="E3" s="10" t="s">
        <v>45</v>
      </c>
      <c r="F3" s="10" t="s">
        <v>46</v>
      </c>
      <c r="G3" s="10" t="s">
        <v>23</v>
      </c>
      <c r="H3" s="9" t="s">
        <v>47</v>
      </c>
      <c r="I3" s="9" t="s">
        <v>48</v>
      </c>
      <c r="J3" s="9" t="s">
        <v>12</v>
      </c>
      <c r="K3" s="9" t="s">
        <v>11</v>
      </c>
      <c r="L3" s="9" t="s">
        <v>49</v>
      </c>
    </row>
    <row r="4" s="1" customFormat="1" ht="24" customHeight="1" spans="1:12">
      <c r="A4" s="9">
        <v>1</v>
      </c>
      <c r="B4" s="9" t="s">
        <v>26</v>
      </c>
      <c r="C4" s="9" t="s">
        <v>27</v>
      </c>
      <c r="D4" s="11">
        <v>469.92</v>
      </c>
      <c r="E4" s="11">
        <v>-3591.38</v>
      </c>
      <c r="F4" s="9">
        <v>0</v>
      </c>
      <c r="G4" s="9">
        <v>269.6</v>
      </c>
      <c r="H4" s="9">
        <v>0</v>
      </c>
      <c r="I4" s="11">
        <f>SUM(D4:H4)</f>
        <v>-2851.86</v>
      </c>
      <c r="J4" s="13">
        <v>202212</v>
      </c>
      <c r="K4" s="13" t="s">
        <v>55</v>
      </c>
      <c r="L4" s="9" t="s">
        <v>4</v>
      </c>
    </row>
    <row r="5" s="1" customFormat="1" ht="19" customHeight="1" spans="1:12">
      <c r="A5" s="9" t="s">
        <v>41</v>
      </c>
      <c r="B5" s="9"/>
      <c r="C5" s="9"/>
      <c r="D5" s="11">
        <f t="shared" ref="D5:I5" si="0">SUM(D4:D4)</f>
        <v>469.92</v>
      </c>
      <c r="E5" s="11">
        <f t="shared" si="0"/>
        <v>-3591.38</v>
      </c>
      <c r="F5" s="11">
        <f t="shared" si="0"/>
        <v>0</v>
      </c>
      <c r="G5" s="11">
        <f t="shared" si="0"/>
        <v>269.6</v>
      </c>
      <c r="H5" s="11">
        <f t="shared" si="0"/>
        <v>0</v>
      </c>
      <c r="I5" s="11">
        <f t="shared" si="0"/>
        <v>-2851.86</v>
      </c>
      <c r="J5" s="9" t="s">
        <v>4</v>
      </c>
      <c r="K5" s="13" t="s">
        <v>4</v>
      </c>
      <c r="L5" s="9" t="s">
        <v>4</v>
      </c>
    </row>
    <row r="6" s="1" customFormat="1" spans="237:239">
      <c r="IC6" s="3"/>
      <c r="ID6" s="3"/>
      <c r="IE6" s="3"/>
    </row>
    <row r="7" s="1" customFormat="1" spans="237:239">
      <c r="IC7" s="3"/>
      <c r="ID7" s="3"/>
      <c r="IE7" s="3"/>
    </row>
    <row r="8" s="1" customFormat="1" spans="237:239">
      <c r="IC8" s="3"/>
      <c r="ID8" s="3"/>
      <c r="IE8" s="3"/>
    </row>
    <row r="9" s="1" customFormat="1" spans="237:239">
      <c r="IC9" s="3"/>
      <c r="ID9" s="3"/>
      <c r="IE9" s="3"/>
    </row>
    <row r="10" s="1" customFormat="1" spans="237:239">
      <c r="IC10" s="3"/>
      <c r="ID10" s="3"/>
      <c r="IE10" s="3"/>
    </row>
    <row r="11" s="1" customFormat="1" spans="237:239">
      <c r="IC11" s="3"/>
      <c r="ID11" s="3"/>
      <c r="IE11" s="3"/>
    </row>
    <row r="12" s="1" customFormat="1" spans="237:239">
      <c r="IC12" s="3"/>
      <c r="ID12" s="3"/>
      <c r="IE12" s="3"/>
    </row>
    <row r="13" s="1" customFormat="1" spans="237:239">
      <c r="IC13" s="3"/>
      <c r="ID13" s="3"/>
      <c r="IE13" s="3"/>
    </row>
    <row r="14" s="1" customFormat="1" spans="237:239">
      <c r="IC14" s="3"/>
      <c r="ID14" s="3"/>
      <c r="IE14" s="3"/>
    </row>
    <row r="15" s="2" customFormat="1" spans="1:23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3"/>
    </row>
  </sheetData>
  <mergeCells count="4">
    <mergeCell ref="A1:L1"/>
    <mergeCell ref="E2:G2"/>
    <mergeCell ref="K2:L2"/>
    <mergeCell ref="A5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居民门诊2月结算</vt:lpstr>
      <vt:lpstr>居民住院202209月</vt:lpstr>
      <vt:lpstr>居民住院202302月</vt:lpstr>
      <vt:lpstr>居民住院202212华瑞</vt:lpstr>
      <vt:lpstr>居民住院202212洛羊社区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2023-03-30T03:40:49Z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