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7025" windowHeight="9765" firstSheet="2" activeTab="4"/>
  </bookViews>
  <sheets>
    <sheet name="职工门诊2月结算" sheetId="8" r:id="rId1"/>
    <sheet name="职工门诊202302航天" sheetId="12" r:id="rId2"/>
    <sheet name="职工住院202302月洛羊社区" sheetId="9" r:id="rId3"/>
    <sheet name="职工住院202209" sheetId="10" r:id="rId4"/>
    <sheet name="职工住院202212" sheetId="11" r:id="rId5"/>
  </sheets>
  <calcPr calcId="144525"/>
</workbook>
</file>

<file path=xl/sharedStrings.xml><?xml version="1.0" encoding="utf-8"?>
<sst xmlns="http://schemas.openxmlformats.org/spreadsheetml/2006/main" count="205" uniqueCount="64">
  <si>
    <t>昆明市医疗保险定点医药机构费用结算明细表</t>
  </si>
  <si>
    <t>经办机构：</t>
  </si>
  <si>
    <t>经开区</t>
  </si>
  <si>
    <t>拨款时间：2023年3月28日</t>
  </si>
  <si>
    <t/>
  </si>
  <si>
    <t>单位：元</t>
  </si>
  <si>
    <t>上级机构</t>
  </si>
  <si>
    <t>序号</t>
  </si>
  <si>
    <t>机构编码</t>
  </si>
  <si>
    <t>机构名称</t>
  </si>
  <si>
    <t>险种</t>
  </si>
  <si>
    <t>结算类别</t>
  </si>
  <si>
    <t>费款所属期</t>
  </si>
  <si>
    <t>医保实际支付费用</t>
  </si>
  <si>
    <t>实付合计</t>
  </si>
  <si>
    <t>结算方式</t>
  </si>
  <si>
    <t>个人账户</t>
  </si>
  <si>
    <t>基本统筹基金支付</t>
  </si>
  <si>
    <t>离休保障基金支付</t>
  </si>
  <si>
    <t>大病统筹基金支付</t>
  </si>
  <si>
    <t>公务员补助</t>
  </si>
  <si>
    <t>在职医疗照顾人员补助</t>
  </si>
  <si>
    <t>退休医疗照顾人员补助</t>
  </si>
  <si>
    <t>医疗救助</t>
  </si>
  <si>
    <t>兜底保障</t>
  </si>
  <si>
    <t>财政补助</t>
  </si>
  <si>
    <t>H53011400045</t>
  </si>
  <si>
    <t>昆明市呈贡区洛羊街道社区卫生服务中心</t>
  </si>
  <si>
    <t>职工</t>
  </si>
  <si>
    <t>门诊</t>
  </si>
  <si>
    <t>202302</t>
  </si>
  <si>
    <t>月结算</t>
  </si>
  <si>
    <t>H53011400046</t>
  </si>
  <si>
    <t>昆明经济技术开发区八公里社区卫生服务中心</t>
  </si>
  <si>
    <t>H53011400068</t>
  </si>
  <si>
    <t>官渡区阿拉街道社区卫生服务中心（昆明市官渡区中医骨科医院）</t>
  </si>
  <si>
    <t>H53011400071</t>
  </si>
  <si>
    <t>云南省荣誉军人康复医院</t>
  </si>
  <si>
    <t>H53011400371</t>
  </si>
  <si>
    <t>昆明经济技术开发区昌宏社区新广丰社区卫生服务站</t>
  </si>
  <si>
    <t>H53011400402</t>
  </si>
  <si>
    <t>昆明经济技术开发区出口加工区社区卫生服务中心</t>
  </si>
  <si>
    <t>H53015401681</t>
  </si>
  <si>
    <t>昆明市经开人民医院第一门诊部</t>
  </si>
  <si>
    <t>H53015402121</t>
  </si>
  <si>
    <t>昆明耀兴华瑞医院</t>
  </si>
  <si>
    <t>小计</t>
  </si>
  <si>
    <t>合计</t>
  </si>
  <si>
    <t>拨款时间：2023年3月29日</t>
  </si>
  <si>
    <t>H53011400228</t>
  </si>
  <si>
    <t>昆明航天医院</t>
  </si>
  <si>
    <t>昆明市城镇职工医疗保险定点医疗机构住院费用手工结算、内审、拨付移交明细表</t>
  </si>
  <si>
    <t>拨款时间：2023年3月24日</t>
  </si>
  <si>
    <t>医院编码</t>
  </si>
  <si>
    <t>医院名称</t>
  </si>
  <si>
    <t>基本统筹</t>
  </si>
  <si>
    <t>大额医疗补助</t>
  </si>
  <si>
    <t>在职医疗照顾补助</t>
  </si>
  <si>
    <t>退休医疗照顾补助</t>
  </si>
  <si>
    <t>拨付合计</t>
  </si>
  <si>
    <t>备注</t>
  </si>
  <si>
    <t>月度结算</t>
  </si>
  <si>
    <t>第三季度结算</t>
  </si>
  <si>
    <t>第四季度结算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</si>
</sst>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176" formatCode="yyyy\.mm\.dd\ hh:mm:ss"/>
  </numFmts>
  <fonts count="37">
    <font>
      <sz val="11"/>
      <color indexed="8"/>
      <name val="宋体"/>
      <charset val="134"/>
      <scheme val="minor"/>
    </font>
    <font>
      <sz val="11"/>
      <name val="宋体"/>
      <charset val="134"/>
    </font>
    <font>
      <sz val="12"/>
      <name val="宋体"/>
      <charset val="134"/>
    </font>
    <font>
      <b/>
      <sz val="16"/>
      <color rgb="FF333333"/>
      <name val="仿宋"/>
      <family val="3"/>
      <charset val="134"/>
    </font>
    <font>
      <sz val="10"/>
      <color rgb="FF333333"/>
      <name val="仿宋"/>
      <family val="3"/>
      <charset val="134"/>
    </font>
    <font>
      <b/>
      <sz val="11"/>
      <color rgb="FF333333"/>
      <name val="仿宋"/>
      <family val="3"/>
      <charset val="134"/>
    </font>
    <font>
      <sz val="10"/>
      <color rgb="FF333333"/>
      <name val="宋体"/>
      <charset val="134"/>
      <scheme val="minor"/>
    </font>
    <font>
      <sz val="10"/>
      <color indexed="8"/>
      <name val="宋体"/>
      <charset val="134"/>
      <scheme val="minor"/>
    </font>
    <font>
      <b/>
      <sz val="16"/>
      <color rgb="FF333333"/>
      <name val="仿宋"/>
      <charset val="134"/>
    </font>
    <font>
      <sz val="10"/>
      <color rgb="FF333333"/>
      <name val="仿宋"/>
      <charset val="134"/>
    </font>
    <font>
      <b/>
      <sz val="11"/>
      <color rgb="FF333333"/>
      <name val="仿宋"/>
      <charset val="134"/>
    </font>
    <font>
      <b/>
      <sz val="16"/>
      <color rgb="FF333333"/>
      <name val="宋体"/>
      <charset val="134"/>
      <scheme val="minor"/>
    </font>
    <font>
      <sz val="9"/>
      <color rgb="FF000000"/>
      <name val="宋体"/>
      <charset val="134"/>
      <scheme val="minor"/>
    </font>
    <font>
      <b/>
      <sz val="9"/>
      <color rgb="FF000000"/>
      <name val="宋体"/>
      <charset val="134"/>
      <scheme val="minor"/>
    </font>
    <font>
      <b/>
      <sz val="10"/>
      <color rgb="FF000000"/>
      <name val="宋体"/>
      <charset val="134"/>
      <scheme val="minor"/>
    </font>
    <font>
      <sz val="9"/>
      <color rgb="FF333333"/>
      <name val="宋体"/>
      <charset val="134"/>
      <scheme val="minor"/>
    </font>
    <font>
      <b/>
      <sz val="9"/>
      <color rgb="FF333333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theme="1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FFFFFF"/>
        <bgColor rgb="FF333333"/>
      </patternFill>
    </fill>
    <fill>
      <patternFill patternType="solid">
        <fgColor rgb="FFFFFFFF"/>
        <bgColor rgb="FF000000"/>
      </patternFill>
    </fill>
    <fill>
      <patternFill patternType="solid">
        <fgColor theme="8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22" fillId="0" borderId="0" applyFont="0" applyFill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24" fillId="14" borderId="7" applyNumberFormat="0" applyAlignment="0" applyProtection="0">
      <alignment vertical="center"/>
    </xf>
    <xf numFmtId="44" fontId="22" fillId="0" borderId="0" applyFont="0" applyFill="0" applyBorder="0" applyAlignment="0" applyProtection="0">
      <alignment vertical="center"/>
    </xf>
    <xf numFmtId="41" fontId="22" fillId="0" borderId="0" applyFont="0" applyFill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43" fontId="22" fillId="0" borderId="0" applyFont="0" applyFill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9" fontId="22" fillId="0" borderId="0" applyFon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2" fillId="9" borderId="5" applyNumberFormat="0" applyFont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19" fillId="0" borderId="3" applyNumberFormat="0" applyFill="0" applyAlignment="0" applyProtection="0">
      <alignment vertical="center"/>
    </xf>
    <xf numFmtId="0" fontId="27" fillId="0" borderId="3" applyNumberFormat="0" applyFill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21" fillId="0" borderId="4" applyNumberFormat="0" applyFill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23" fillId="13" borderId="6" applyNumberFormat="0" applyAlignment="0" applyProtection="0">
      <alignment vertical="center"/>
    </xf>
    <xf numFmtId="0" fontId="31" fillId="13" borderId="7" applyNumberFormat="0" applyAlignment="0" applyProtection="0">
      <alignment vertical="center"/>
    </xf>
    <xf numFmtId="0" fontId="35" fillId="25" borderId="9" applyNumberFormat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36" fillId="0" borderId="10" applyNumberFormat="0" applyFill="0" applyAlignment="0" applyProtection="0">
      <alignment vertical="center"/>
    </xf>
    <xf numFmtId="0" fontId="26" fillId="0" borderId="8" applyNumberFormat="0" applyFill="0" applyAlignment="0" applyProtection="0">
      <alignment vertical="center"/>
    </xf>
    <xf numFmtId="0" fontId="34" fillId="22" borderId="0" applyNumberFormat="0" applyBorder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7" fillId="4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7" fillId="33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7" fillId="34" borderId="0" applyNumberFormat="0" applyBorder="0" applyAlignment="0" applyProtection="0">
      <alignment vertical="center"/>
    </xf>
  </cellStyleXfs>
  <cellXfs count="50">
    <xf numFmtId="0" fontId="0" fillId="0" borderId="0" xfId="0" applyFont="1">
      <alignment vertical="center"/>
    </xf>
    <xf numFmtId="0" fontId="0" fillId="0" borderId="0" xfId="0" applyFont="1" applyFill="1" applyBorder="1" applyAlignment="1">
      <alignment vertical="center"/>
    </xf>
    <xf numFmtId="0" fontId="1" fillId="0" borderId="0" xfId="0" applyFont="1" applyFill="1" applyBorder="1" applyAlignment="1"/>
    <xf numFmtId="0" fontId="2" fillId="0" borderId="0" xfId="0" applyFont="1" applyFill="1" applyBorder="1" applyAlignment="1"/>
    <xf numFmtId="0" fontId="3" fillId="2" borderId="0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/>
    </xf>
    <xf numFmtId="176" fontId="4" fillId="2" borderId="1" xfId="0" applyNumberFormat="1" applyFont="1" applyFill="1" applyBorder="1" applyAlignment="1">
      <alignment vertical="center" wrapText="1"/>
    </xf>
    <xf numFmtId="0" fontId="5" fillId="2" borderId="0" xfId="0" applyFont="1" applyFill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2" fontId="6" fillId="2" borderId="2" xfId="0" applyNumberFormat="1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vertical="center"/>
    </xf>
    <xf numFmtId="0" fontId="4" fillId="2" borderId="1" xfId="0" applyFont="1" applyFill="1" applyBorder="1" applyAlignment="1">
      <alignment horizontal="left" vertical="center" wrapText="1"/>
    </xf>
    <xf numFmtId="0" fontId="6" fillId="2" borderId="2" xfId="0" applyFont="1" applyFill="1" applyBorder="1" applyAlignment="1">
      <alignment horizontal="center" vertical="center" shrinkToFit="1"/>
    </xf>
    <xf numFmtId="0" fontId="0" fillId="0" borderId="0" xfId="0" applyFont="1" applyFill="1" applyBorder="1" applyAlignment="1">
      <alignment vertical="center"/>
    </xf>
    <xf numFmtId="0" fontId="1" fillId="0" borderId="0" xfId="0" applyFont="1" applyFill="1" applyBorder="1" applyAlignment="1"/>
    <xf numFmtId="0" fontId="2" fillId="0" borderId="0" xfId="0" applyFont="1" applyFill="1" applyBorder="1" applyAlignment="1"/>
    <xf numFmtId="0" fontId="8" fillId="2" borderId="0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left" vertical="center"/>
    </xf>
    <xf numFmtId="176" fontId="9" fillId="2" borderId="1" xfId="0" applyNumberFormat="1" applyFont="1" applyFill="1" applyBorder="1" applyAlignment="1">
      <alignment vertical="center" wrapText="1"/>
    </xf>
    <xf numFmtId="0" fontId="10" fillId="2" borderId="0" xfId="0" applyFont="1" applyFill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2" fontId="6" fillId="2" borderId="2" xfId="0" applyNumberFormat="1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vertical="center"/>
    </xf>
    <xf numFmtId="0" fontId="9" fillId="2" borderId="1" xfId="0" applyFont="1" applyFill="1" applyBorder="1" applyAlignment="1">
      <alignment horizontal="left" vertical="center" wrapText="1"/>
    </xf>
    <xf numFmtId="0" fontId="6" fillId="2" borderId="2" xfId="0" applyFont="1" applyFill="1" applyBorder="1" applyAlignment="1">
      <alignment horizontal="center" vertical="center" shrinkToFit="1"/>
    </xf>
    <xf numFmtId="0" fontId="7" fillId="0" borderId="0" xfId="0" applyFont="1" applyFill="1" applyAlignment="1">
      <alignment horizontal="center" vertical="center"/>
    </xf>
    <xf numFmtId="0" fontId="0" fillId="0" borderId="0" xfId="0" applyFont="1" applyFill="1" applyBorder="1" applyAlignment="1">
      <alignment vertical="center"/>
    </xf>
    <xf numFmtId="0" fontId="11" fillId="2" borderId="0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right" vertical="center" wrapText="1"/>
    </xf>
    <xf numFmtId="0" fontId="12" fillId="3" borderId="1" xfId="0" applyFont="1" applyFill="1" applyBorder="1" applyAlignment="1">
      <alignment horizontal="left" vertical="center" wrapText="1"/>
    </xf>
    <xf numFmtId="0" fontId="13" fillId="3" borderId="1" xfId="0" applyFont="1" applyFill="1" applyBorder="1" applyAlignment="1">
      <alignment horizontal="right" vertical="center" wrapText="1"/>
    </xf>
    <xf numFmtId="0" fontId="13" fillId="3" borderId="1" xfId="0" applyFont="1" applyFill="1" applyBorder="1" applyAlignment="1">
      <alignment horizontal="center" vertical="center" wrapText="1"/>
    </xf>
    <xf numFmtId="0" fontId="14" fillId="3" borderId="2" xfId="0" applyFont="1" applyFill="1" applyBorder="1" applyAlignment="1">
      <alignment horizontal="center" vertical="center" wrapText="1"/>
    </xf>
    <xf numFmtId="0" fontId="15" fillId="2" borderId="2" xfId="0" applyFont="1" applyFill="1" applyBorder="1" applyAlignment="1">
      <alignment horizontal="center" vertical="center" wrapText="1"/>
    </xf>
    <xf numFmtId="2" fontId="15" fillId="2" borderId="2" xfId="0" applyNumberFormat="1" applyFont="1" applyFill="1" applyBorder="1" applyAlignment="1">
      <alignment horizontal="center" vertical="center" wrapText="1"/>
    </xf>
    <xf numFmtId="0" fontId="16" fillId="2" borderId="2" xfId="0" applyFont="1" applyFill="1" applyBorder="1" applyAlignment="1">
      <alignment horizontal="center" vertical="center" wrapText="1"/>
    </xf>
    <xf numFmtId="22" fontId="12" fillId="3" borderId="1" xfId="0" applyNumberFormat="1" applyFont="1" applyFill="1" applyBorder="1" applyAlignment="1">
      <alignment horizontal="left" vertical="center" wrapText="1"/>
    </xf>
    <xf numFmtId="0" fontId="12" fillId="3" borderId="1" xfId="0" applyFont="1" applyFill="1" applyBorder="1" applyAlignment="1">
      <alignment horizontal="center" vertical="center" wrapText="1"/>
    </xf>
    <xf numFmtId="0" fontId="11" fillId="2" borderId="0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right" vertical="center" wrapText="1"/>
    </xf>
    <xf numFmtId="0" fontId="12" fillId="3" borderId="1" xfId="0" applyFont="1" applyFill="1" applyBorder="1" applyAlignment="1">
      <alignment horizontal="left" vertical="center" wrapText="1"/>
    </xf>
    <xf numFmtId="0" fontId="13" fillId="3" borderId="1" xfId="0" applyFont="1" applyFill="1" applyBorder="1" applyAlignment="1">
      <alignment horizontal="right" vertical="center" wrapText="1"/>
    </xf>
    <xf numFmtId="0" fontId="13" fillId="3" borderId="1" xfId="0" applyFont="1" applyFill="1" applyBorder="1" applyAlignment="1">
      <alignment horizontal="left" vertical="center" wrapText="1"/>
    </xf>
    <xf numFmtId="0" fontId="14" fillId="3" borderId="2" xfId="0" applyFont="1" applyFill="1" applyBorder="1" applyAlignment="1">
      <alignment horizontal="center" vertical="center" wrapText="1"/>
    </xf>
    <xf numFmtId="0" fontId="15" fillId="2" borderId="2" xfId="0" applyFont="1" applyFill="1" applyBorder="1" applyAlignment="1">
      <alignment horizontal="center" vertical="center" wrapText="1"/>
    </xf>
    <xf numFmtId="2" fontId="15" fillId="2" borderId="2" xfId="0" applyNumberFormat="1" applyFont="1" applyFill="1" applyBorder="1" applyAlignment="1">
      <alignment horizontal="center" vertical="center" wrapText="1"/>
    </xf>
    <xf numFmtId="0" fontId="16" fillId="2" borderId="2" xfId="0" applyFont="1" applyFill="1" applyBorder="1" applyAlignment="1">
      <alignment horizontal="center" vertical="center" wrapText="1"/>
    </xf>
    <xf numFmtId="0" fontId="13" fillId="3" borderId="1" xfId="0" applyFont="1" applyFill="1" applyBorder="1" applyAlignment="1">
      <alignment horizontal="center" vertical="center" wrapText="1"/>
    </xf>
    <xf numFmtId="22" fontId="12" fillId="3" borderId="1" xfId="0" applyNumberFormat="1" applyFont="1" applyFill="1" applyBorder="1" applyAlignment="1">
      <alignment horizontal="left" vertical="center" wrapText="1"/>
    </xf>
    <xf numFmtId="0" fontId="12" fillId="3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15"/>
  <sheetViews>
    <sheetView workbookViewId="0">
      <selection activeCell="I2" sqref="I2:K2"/>
    </sheetView>
  </sheetViews>
  <sheetFormatPr defaultColWidth="9" defaultRowHeight="13.5"/>
  <cols>
    <col min="1" max="1" width="9.26666666666667" style="13" customWidth="1"/>
    <col min="2" max="2" width="5.125" style="13" customWidth="1"/>
    <col min="3" max="3" width="10.9833333333333" style="13" customWidth="1"/>
    <col min="4" max="4" width="12.2" style="13" customWidth="1"/>
    <col min="5" max="5" width="5.125" style="13" customWidth="1"/>
    <col min="6" max="6" width="7.44166666666667" style="13" customWidth="1"/>
    <col min="7" max="7" width="7.56666666666667" style="13" customWidth="1"/>
    <col min="8" max="14" width="9.75833333333333" style="13" customWidth="1"/>
    <col min="15" max="16" width="8.94166666666667" style="13" customWidth="1"/>
    <col min="17" max="17" width="8" style="13" hidden="1"/>
    <col min="18" max="18" width="10.575" style="13" customWidth="1"/>
    <col min="19" max="19" width="8.05" style="13" customWidth="1"/>
    <col min="20" max="16384" width="9" style="13"/>
  </cols>
  <sheetData>
    <row r="1" s="13" customFormat="1" ht="38.25" customHeight="1" spans="1:19">
      <c r="A1" s="38" t="s">
        <v>0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  <c r="P1" s="38"/>
      <c r="Q1" s="38"/>
      <c r="R1" s="38"/>
      <c r="S1" s="38"/>
    </row>
    <row r="2" s="13" customFormat="1" ht="15" customHeight="1" spans="1:19">
      <c r="A2" s="39" t="s">
        <v>1</v>
      </c>
      <c r="B2" s="40" t="s">
        <v>2</v>
      </c>
      <c r="C2" s="40"/>
      <c r="D2" s="40"/>
      <c r="E2" s="40"/>
      <c r="F2" s="40"/>
      <c r="G2" s="41"/>
      <c r="H2" s="42"/>
      <c r="I2" s="47" t="s">
        <v>3</v>
      </c>
      <c r="J2" s="47"/>
      <c r="K2" s="47"/>
      <c r="L2" s="39"/>
      <c r="M2" s="48"/>
      <c r="N2" s="40"/>
      <c r="O2" s="40"/>
      <c r="P2" s="49" t="s">
        <v>4</v>
      </c>
      <c r="Q2" s="49" t="s">
        <v>4</v>
      </c>
      <c r="R2" s="41" t="s">
        <v>5</v>
      </c>
      <c r="S2" s="41"/>
    </row>
    <row r="3" s="13" customFormat="1" ht="15" customHeight="1" spans="1:19">
      <c r="A3" s="43" t="s">
        <v>6</v>
      </c>
      <c r="B3" s="43" t="s">
        <v>7</v>
      </c>
      <c r="C3" s="43" t="s">
        <v>8</v>
      </c>
      <c r="D3" s="43" t="s">
        <v>9</v>
      </c>
      <c r="E3" s="43" t="s">
        <v>10</v>
      </c>
      <c r="F3" s="43" t="s">
        <v>11</v>
      </c>
      <c r="G3" s="43" t="s">
        <v>12</v>
      </c>
      <c r="H3" s="43" t="s">
        <v>13</v>
      </c>
      <c r="I3" s="43"/>
      <c r="J3" s="43"/>
      <c r="K3" s="43"/>
      <c r="L3" s="43"/>
      <c r="M3" s="43"/>
      <c r="N3" s="43"/>
      <c r="O3" s="43"/>
      <c r="P3" s="43"/>
      <c r="Q3" s="43"/>
      <c r="R3" s="43" t="s">
        <v>14</v>
      </c>
      <c r="S3" s="43" t="s">
        <v>15</v>
      </c>
    </row>
    <row r="4" s="13" customFormat="1" ht="15" customHeight="1" spans="1:19">
      <c r="A4" s="43"/>
      <c r="B4" s="43"/>
      <c r="C4" s="43"/>
      <c r="D4" s="43"/>
      <c r="E4" s="43"/>
      <c r="F4" s="43"/>
      <c r="G4" s="43"/>
      <c r="H4" s="43" t="s">
        <v>16</v>
      </c>
      <c r="I4" s="43" t="s">
        <v>17</v>
      </c>
      <c r="J4" s="43" t="s">
        <v>18</v>
      </c>
      <c r="K4" s="43" t="s">
        <v>19</v>
      </c>
      <c r="L4" s="43" t="s">
        <v>20</v>
      </c>
      <c r="M4" s="43" t="s">
        <v>21</v>
      </c>
      <c r="N4" s="43" t="s">
        <v>22</v>
      </c>
      <c r="O4" s="43" t="s">
        <v>23</v>
      </c>
      <c r="P4" s="43" t="s">
        <v>24</v>
      </c>
      <c r="Q4" s="43" t="s">
        <v>25</v>
      </c>
      <c r="R4" s="43"/>
      <c r="S4" s="43"/>
    </row>
    <row r="5" s="13" customFormat="1" ht="15" customHeight="1" spans="1:19">
      <c r="A5" s="43"/>
      <c r="B5" s="43"/>
      <c r="C5" s="43"/>
      <c r="D5" s="43"/>
      <c r="E5" s="43"/>
      <c r="F5" s="43"/>
      <c r="G5" s="43"/>
      <c r="H5" s="43"/>
      <c r="I5" s="43"/>
      <c r="J5" s="43"/>
      <c r="K5" s="43"/>
      <c r="L5" s="43"/>
      <c r="M5" s="43"/>
      <c r="N5" s="43"/>
      <c r="O5" s="43"/>
      <c r="P5" s="43"/>
      <c r="Q5" s="43"/>
      <c r="R5" s="43"/>
      <c r="S5" s="43"/>
    </row>
    <row r="6" s="13" customFormat="1" ht="34" customHeight="1" spans="1:19">
      <c r="A6" s="44" t="s">
        <v>4</v>
      </c>
      <c r="B6" s="44">
        <v>1</v>
      </c>
      <c r="C6" s="44" t="s">
        <v>26</v>
      </c>
      <c r="D6" s="44" t="s">
        <v>27</v>
      </c>
      <c r="E6" s="44" t="s">
        <v>28</v>
      </c>
      <c r="F6" s="44" t="s">
        <v>29</v>
      </c>
      <c r="G6" s="44" t="s">
        <v>30</v>
      </c>
      <c r="H6" s="45">
        <f>47855.77+6088.66</f>
        <v>53944.43</v>
      </c>
      <c r="I6" s="45">
        <v>9030.75</v>
      </c>
      <c r="J6" s="45">
        <v>0</v>
      </c>
      <c r="K6" s="45">
        <v>0</v>
      </c>
      <c r="L6" s="45">
        <v>0</v>
      </c>
      <c r="M6" s="45">
        <v>0</v>
      </c>
      <c r="N6" s="45">
        <v>0</v>
      </c>
      <c r="O6" s="45">
        <v>0</v>
      </c>
      <c r="P6" s="45">
        <v>0</v>
      </c>
      <c r="Q6" s="45">
        <v>0</v>
      </c>
      <c r="R6" s="45">
        <v>62975.18</v>
      </c>
      <c r="S6" s="44" t="s">
        <v>31</v>
      </c>
    </row>
    <row r="7" s="13" customFormat="1" ht="34" customHeight="1" spans="1:19">
      <c r="A7" s="44"/>
      <c r="B7" s="44">
        <v>2</v>
      </c>
      <c r="C7" s="44" t="s">
        <v>32</v>
      </c>
      <c r="D7" s="44" t="s">
        <v>33</v>
      </c>
      <c r="E7" s="44" t="s">
        <v>28</v>
      </c>
      <c r="F7" s="44" t="s">
        <v>29</v>
      </c>
      <c r="G7" s="44" t="s">
        <v>30</v>
      </c>
      <c r="H7" s="45">
        <f>4975.6+182.1</f>
        <v>5157.7</v>
      </c>
      <c r="I7" s="45">
        <v>2703.63</v>
      </c>
      <c r="J7" s="45">
        <v>0</v>
      </c>
      <c r="K7" s="45">
        <v>0</v>
      </c>
      <c r="L7" s="45">
        <v>0</v>
      </c>
      <c r="M7" s="45">
        <v>0</v>
      </c>
      <c r="N7" s="45">
        <v>2495.91</v>
      </c>
      <c r="O7" s="45">
        <v>0</v>
      </c>
      <c r="P7" s="45">
        <v>0</v>
      </c>
      <c r="Q7" s="45">
        <v>0</v>
      </c>
      <c r="R7" s="45">
        <v>10357.24</v>
      </c>
      <c r="S7" s="44" t="s">
        <v>31</v>
      </c>
    </row>
    <row r="8" s="13" customFormat="1" ht="45" customHeight="1" spans="1:19">
      <c r="A8" s="44"/>
      <c r="B8" s="44">
        <v>3</v>
      </c>
      <c r="C8" s="44" t="s">
        <v>34</v>
      </c>
      <c r="D8" s="44" t="s">
        <v>35</v>
      </c>
      <c r="E8" s="44" t="s">
        <v>28</v>
      </c>
      <c r="F8" s="44" t="s">
        <v>29</v>
      </c>
      <c r="G8" s="44" t="s">
        <v>30</v>
      </c>
      <c r="H8" s="45">
        <f>1816.33+2023.96</f>
        <v>3840.29</v>
      </c>
      <c r="I8" s="45">
        <v>2024.95</v>
      </c>
      <c r="J8" s="45">
        <v>0</v>
      </c>
      <c r="K8" s="45">
        <v>0</v>
      </c>
      <c r="L8" s="45">
        <v>0</v>
      </c>
      <c r="M8" s="45">
        <v>0</v>
      </c>
      <c r="N8" s="45">
        <v>0</v>
      </c>
      <c r="O8" s="45">
        <v>0</v>
      </c>
      <c r="P8" s="45">
        <v>0</v>
      </c>
      <c r="Q8" s="45">
        <v>0</v>
      </c>
      <c r="R8" s="45">
        <v>5865.24</v>
      </c>
      <c r="S8" s="44" t="s">
        <v>31</v>
      </c>
    </row>
    <row r="9" s="13" customFormat="1" ht="23" customHeight="1" spans="1:19">
      <c r="A9" s="44"/>
      <c r="B9" s="44">
        <v>4</v>
      </c>
      <c r="C9" s="44" t="s">
        <v>36</v>
      </c>
      <c r="D9" s="44" t="s">
        <v>37</v>
      </c>
      <c r="E9" s="44" t="s">
        <v>28</v>
      </c>
      <c r="F9" s="44" t="s">
        <v>29</v>
      </c>
      <c r="G9" s="44" t="s">
        <v>30</v>
      </c>
      <c r="H9" s="45">
        <f>493.97+811.19</f>
        <v>1305.16</v>
      </c>
      <c r="I9" s="45">
        <v>1249.52</v>
      </c>
      <c r="J9" s="45">
        <v>0</v>
      </c>
      <c r="K9" s="45">
        <v>0</v>
      </c>
      <c r="L9" s="45">
        <v>0</v>
      </c>
      <c r="M9" s="45">
        <v>0</v>
      </c>
      <c r="N9" s="45">
        <v>0</v>
      </c>
      <c r="O9" s="45">
        <v>0</v>
      </c>
      <c r="P9" s="45">
        <v>0</v>
      </c>
      <c r="Q9" s="45">
        <v>0</v>
      </c>
      <c r="R9" s="45">
        <v>2554.68</v>
      </c>
      <c r="S9" s="44" t="s">
        <v>31</v>
      </c>
    </row>
    <row r="10" s="13" customFormat="1" ht="34" customHeight="1" spans="1:19">
      <c r="A10" s="44"/>
      <c r="B10" s="44">
        <v>5</v>
      </c>
      <c r="C10" s="44" t="s">
        <v>38</v>
      </c>
      <c r="D10" s="44" t="s">
        <v>39</v>
      </c>
      <c r="E10" s="44" t="s">
        <v>28</v>
      </c>
      <c r="F10" s="44" t="s">
        <v>29</v>
      </c>
      <c r="G10" s="44" t="s">
        <v>30</v>
      </c>
      <c r="H10" s="45">
        <f>166.29+0</f>
        <v>166.29</v>
      </c>
      <c r="I10" s="45">
        <v>197.3</v>
      </c>
      <c r="J10" s="45">
        <v>0</v>
      </c>
      <c r="K10" s="45">
        <v>0</v>
      </c>
      <c r="L10" s="45">
        <v>0</v>
      </c>
      <c r="M10" s="45">
        <v>0</v>
      </c>
      <c r="N10" s="45">
        <v>0</v>
      </c>
      <c r="O10" s="45">
        <v>0</v>
      </c>
      <c r="P10" s="45">
        <v>0</v>
      </c>
      <c r="Q10" s="45">
        <v>0</v>
      </c>
      <c r="R10" s="45">
        <v>363.59</v>
      </c>
      <c r="S10" s="44" t="s">
        <v>31</v>
      </c>
    </row>
    <row r="11" s="13" customFormat="1" ht="34" customHeight="1" spans="1:19">
      <c r="A11" s="44"/>
      <c r="B11" s="44">
        <v>6</v>
      </c>
      <c r="C11" s="44" t="s">
        <v>40</v>
      </c>
      <c r="D11" s="44" t="s">
        <v>41</v>
      </c>
      <c r="E11" s="44" t="s">
        <v>28</v>
      </c>
      <c r="F11" s="44" t="s">
        <v>29</v>
      </c>
      <c r="G11" s="44" t="s">
        <v>30</v>
      </c>
      <c r="H11" s="45">
        <f>3673.28+572.47</f>
        <v>4245.75</v>
      </c>
      <c r="I11" s="45">
        <v>2603.66</v>
      </c>
      <c r="J11" s="45">
        <v>0</v>
      </c>
      <c r="K11" s="45">
        <v>0</v>
      </c>
      <c r="L11" s="45">
        <v>0</v>
      </c>
      <c r="M11" s="45">
        <v>0</v>
      </c>
      <c r="N11" s="45">
        <v>0</v>
      </c>
      <c r="O11" s="45">
        <v>0</v>
      </c>
      <c r="P11" s="45">
        <v>0</v>
      </c>
      <c r="Q11" s="45">
        <v>0</v>
      </c>
      <c r="R11" s="45">
        <v>6849.41</v>
      </c>
      <c r="S11" s="44" t="s">
        <v>31</v>
      </c>
    </row>
    <row r="12" s="13" customFormat="1" ht="23" customHeight="1" spans="1:19">
      <c r="A12" s="44"/>
      <c r="B12" s="44">
        <v>7</v>
      </c>
      <c r="C12" s="44" t="s">
        <v>42</v>
      </c>
      <c r="D12" s="44" t="s">
        <v>43</v>
      </c>
      <c r="E12" s="44" t="s">
        <v>28</v>
      </c>
      <c r="F12" s="44" t="s">
        <v>29</v>
      </c>
      <c r="G12" s="44" t="s">
        <v>30</v>
      </c>
      <c r="H12" s="45">
        <f>3820.35+2156.17</f>
        <v>5976.52</v>
      </c>
      <c r="I12" s="45">
        <v>2538.26</v>
      </c>
      <c r="J12" s="45">
        <v>0</v>
      </c>
      <c r="K12" s="45">
        <v>0</v>
      </c>
      <c r="L12" s="45">
        <v>0</v>
      </c>
      <c r="M12" s="45">
        <v>0</v>
      </c>
      <c r="N12" s="45">
        <v>0</v>
      </c>
      <c r="O12" s="45">
        <v>0</v>
      </c>
      <c r="P12" s="45">
        <v>0</v>
      </c>
      <c r="Q12" s="45">
        <v>0</v>
      </c>
      <c r="R12" s="45">
        <v>8514.78</v>
      </c>
      <c r="S12" s="44" t="s">
        <v>31</v>
      </c>
    </row>
    <row r="13" s="13" customFormat="1" ht="15" customHeight="1" spans="1:19">
      <c r="A13" s="44"/>
      <c r="B13" s="44">
        <v>8</v>
      </c>
      <c r="C13" s="44" t="s">
        <v>44</v>
      </c>
      <c r="D13" s="44" t="s">
        <v>45</v>
      </c>
      <c r="E13" s="44" t="s">
        <v>28</v>
      </c>
      <c r="F13" s="44" t="s">
        <v>29</v>
      </c>
      <c r="G13" s="44" t="s">
        <v>30</v>
      </c>
      <c r="H13" s="45">
        <f>6144.29+647.59</f>
        <v>6791.88</v>
      </c>
      <c r="I13" s="45">
        <v>5944.48</v>
      </c>
      <c r="J13" s="45">
        <v>0</v>
      </c>
      <c r="K13" s="45">
        <v>0</v>
      </c>
      <c r="L13" s="45">
        <v>0</v>
      </c>
      <c r="M13" s="45">
        <v>0</v>
      </c>
      <c r="N13" s="45">
        <v>0</v>
      </c>
      <c r="O13" s="45">
        <v>0</v>
      </c>
      <c r="P13" s="45">
        <v>0</v>
      </c>
      <c r="Q13" s="45">
        <v>0</v>
      </c>
      <c r="R13" s="45">
        <v>12736.36</v>
      </c>
      <c r="S13" s="44" t="s">
        <v>31</v>
      </c>
    </row>
    <row r="14" s="13" customFormat="1" ht="15" customHeight="1" spans="1:19">
      <c r="A14" s="44"/>
      <c r="B14" s="46" t="s">
        <v>46</v>
      </c>
      <c r="C14" s="46"/>
      <c r="D14" s="46"/>
      <c r="E14" s="46"/>
      <c r="F14" s="46"/>
      <c r="G14" s="46"/>
      <c r="H14" s="45">
        <f>124426.29+17400.48</f>
        <v>141826.77</v>
      </c>
      <c r="I14" s="45">
        <v>82319.9</v>
      </c>
      <c r="J14" s="45">
        <v>0</v>
      </c>
      <c r="K14" s="45">
        <v>0</v>
      </c>
      <c r="L14" s="45">
        <v>0</v>
      </c>
      <c r="M14" s="45">
        <v>0</v>
      </c>
      <c r="N14" s="45">
        <v>2858.41</v>
      </c>
      <c r="O14" s="45">
        <v>0</v>
      </c>
      <c r="P14" s="45">
        <v>0</v>
      </c>
      <c r="Q14" s="45">
        <v>0</v>
      </c>
      <c r="R14" s="45">
        <v>227005.08</v>
      </c>
      <c r="S14" s="44" t="s">
        <v>4</v>
      </c>
    </row>
    <row r="15" s="13" customFormat="1" ht="15" customHeight="1" spans="1:19">
      <c r="A15" s="46" t="s">
        <v>47</v>
      </c>
      <c r="B15" s="46"/>
      <c r="C15" s="46"/>
      <c r="D15" s="46"/>
      <c r="E15" s="46"/>
      <c r="F15" s="46"/>
      <c r="G15" s="46"/>
      <c r="H15" s="45">
        <f t="shared" ref="H15:R15" si="0">SUM(H6:H13)</f>
        <v>81428.02</v>
      </c>
      <c r="I15" s="45">
        <f t="shared" si="0"/>
        <v>26292.55</v>
      </c>
      <c r="J15" s="45">
        <f t="shared" si="0"/>
        <v>0</v>
      </c>
      <c r="K15" s="45">
        <f t="shared" si="0"/>
        <v>0</v>
      </c>
      <c r="L15" s="45">
        <f t="shared" si="0"/>
        <v>0</v>
      </c>
      <c r="M15" s="45">
        <f t="shared" si="0"/>
        <v>0</v>
      </c>
      <c r="N15" s="45">
        <f t="shared" si="0"/>
        <v>2495.91</v>
      </c>
      <c r="O15" s="45">
        <f t="shared" si="0"/>
        <v>0</v>
      </c>
      <c r="P15" s="45">
        <f t="shared" si="0"/>
        <v>0</v>
      </c>
      <c r="Q15" s="45">
        <f t="shared" si="0"/>
        <v>0</v>
      </c>
      <c r="R15" s="45">
        <f t="shared" si="0"/>
        <v>110216.48</v>
      </c>
      <c r="S15" s="44" t="s">
        <v>4</v>
      </c>
    </row>
  </sheetData>
  <mergeCells count="28">
    <mergeCell ref="A1:S1"/>
    <mergeCell ref="B2:F2"/>
    <mergeCell ref="I2:K2"/>
    <mergeCell ref="M2:O2"/>
    <mergeCell ref="R2:S2"/>
    <mergeCell ref="H3:Q3"/>
    <mergeCell ref="B14:G14"/>
    <mergeCell ref="A15:G15"/>
    <mergeCell ref="A3:A5"/>
    <mergeCell ref="A6:A14"/>
    <mergeCell ref="B3:B5"/>
    <mergeCell ref="C3:C5"/>
    <mergeCell ref="D3:D5"/>
    <mergeCell ref="E3:E5"/>
    <mergeCell ref="F3:F5"/>
    <mergeCell ref="G3:G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3:R5"/>
    <mergeCell ref="S3:S5"/>
  </mergeCells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8"/>
  <sheetViews>
    <sheetView workbookViewId="0">
      <selection activeCell="D19" sqref="D19"/>
    </sheetView>
  </sheetViews>
  <sheetFormatPr defaultColWidth="9" defaultRowHeight="13.5" outlineLevelRow="7"/>
  <cols>
    <col min="1" max="1" width="9.26666666666667" style="26" customWidth="1"/>
    <col min="2" max="2" width="5.125" style="26" customWidth="1"/>
    <col min="3" max="3" width="10.9833333333333" style="26" customWidth="1"/>
    <col min="4" max="4" width="12.2" style="26" customWidth="1"/>
    <col min="5" max="5" width="5.125" style="26" customWidth="1"/>
    <col min="6" max="6" width="7.44166666666667" style="26" customWidth="1"/>
    <col min="7" max="7" width="7.56666666666667" style="26" customWidth="1"/>
    <col min="8" max="14" width="9.75833333333333" style="26" customWidth="1"/>
    <col min="15" max="16" width="8.94166666666667" style="26" customWidth="1"/>
    <col min="17" max="17" width="8" style="26" hidden="1"/>
    <col min="18" max="18" width="10.575" style="26" customWidth="1"/>
    <col min="19" max="19" width="8.05" style="26" customWidth="1"/>
    <col min="20" max="16384" width="9" style="26"/>
  </cols>
  <sheetData>
    <row r="1" s="26" customFormat="1" ht="38.25" customHeight="1" spans="1:19">
      <c r="A1" s="27" t="s">
        <v>0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  <c r="Q1" s="27"/>
      <c r="R1" s="27"/>
      <c r="S1" s="27"/>
    </row>
    <row r="2" s="26" customFormat="1" ht="15" customHeight="1" spans="1:19">
      <c r="A2" s="28" t="s">
        <v>1</v>
      </c>
      <c r="B2" s="29" t="s">
        <v>2</v>
      </c>
      <c r="C2" s="29"/>
      <c r="D2" s="29"/>
      <c r="E2" s="29"/>
      <c r="F2" s="29"/>
      <c r="G2" s="30"/>
      <c r="H2" s="31" t="s">
        <v>48</v>
      </c>
      <c r="I2" s="31"/>
      <c r="J2" s="31"/>
      <c r="K2" s="31"/>
      <c r="L2" s="31"/>
      <c r="M2" s="36"/>
      <c r="N2" s="29"/>
      <c r="O2" s="29"/>
      <c r="P2" s="37" t="s">
        <v>4</v>
      </c>
      <c r="Q2" s="37" t="s">
        <v>4</v>
      </c>
      <c r="R2" s="30" t="s">
        <v>5</v>
      </c>
      <c r="S2" s="30"/>
    </row>
    <row r="3" s="26" customFormat="1" ht="15" customHeight="1" spans="1:19">
      <c r="A3" s="32" t="s">
        <v>6</v>
      </c>
      <c r="B3" s="32" t="s">
        <v>7</v>
      </c>
      <c r="C3" s="32" t="s">
        <v>8</v>
      </c>
      <c r="D3" s="32" t="s">
        <v>9</v>
      </c>
      <c r="E3" s="32" t="s">
        <v>10</v>
      </c>
      <c r="F3" s="32" t="s">
        <v>11</v>
      </c>
      <c r="G3" s="32" t="s">
        <v>12</v>
      </c>
      <c r="H3" s="32" t="s">
        <v>13</v>
      </c>
      <c r="I3" s="32"/>
      <c r="J3" s="32"/>
      <c r="K3" s="32"/>
      <c r="L3" s="32"/>
      <c r="M3" s="32"/>
      <c r="N3" s="32"/>
      <c r="O3" s="32"/>
      <c r="P3" s="32"/>
      <c r="Q3" s="32"/>
      <c r="R3" s="32" t="s">
        <v>14</v>
      </c>
      <c r="S3" s="32" t="s">
        <v>15</v>
      </c>
    </row>
    <row r="4" s="26" customFormat="1" ht="15" customHeight="1" spans="1:19">
      <c r="A4" s="32"/>
      <c r="B4" s="32"/>
      <c r="C4" s="32"/>
      <c r="D4" s="32"/>
      <c r="E4" s="32"/>
      <c r="F4" s="32"/>
      <c r="G4" s="32"/>
      <c r="H4" s="32" t="s">
        <v>16</v>
      </c>
      <c r="I4" s="32" t="s">
        <v>17</v>
      </c>
      <c r="J4" s="32" t="s">
        <v>18</v>
      </c>
      <c r="K4" s="32" t="s">
        <v>19</v>
      </c>
      <c r="L4" s="32" t="s">
        <v>20</v>
      </c>
      <c r="M4" s="32" t="s">
        <v>21</v>
      </c>
      <c r="N4" s="32" t="s">
        <v>22</v>
      </c>
      <c r="O4" s="32" t="s">
        <v>23</v>
      </c>
      <c r="P4" s="32" t="s">
        <v>24</v>
      </c>
      <c r="Q4" s="32" t="s">
        <v>25</v>
      </c>
      <c r="R4" s="32"/>
      <c r="S4" s="32"/>
    </row>
    <row r="5" s="26" customFormat="1" ht="15" customHeight="1" spans="1:19">
      <c r="A5" s="32"/>
      <c r="B5" s="32"/>
      <c r="C5" s="32"/>
      <c r="D5" s="32"/>
      <c r="E5" s="32"/>
      <c r="F5" s="32"/>
      <c r="G5" s="32"/>
      <c r="H5" s="32"/>
      <c r="I5" s="32"/>
      <c r="J5" s="32"/>
      <c r="K5" s="32"/>
      <c r="L5" s="32"/>
      <c r="M5" s="32"/>
      <c r="N5" s="32"/>
      <c r="O5" s="32"/>
      <c r="P5" s="32"/>
      <c r="Q5" s="32"/>
      <c r="R5" s="32"/>
      <c r="S5" s="32"/>
    </row>
    <row r="6" s="26" customFormat="1" ht="15" customHeight="1" spans="1:19">
      <c r="A6" s="33"/>
      <c r="B6" s="33">
        <v>1</v>
      </c>
      <c r="C6" s="33" t="s">
        <v>49</v>
      </c>
      <c r="D6" s="33" t="s">
        <v>50</v>
      </c>
      <c r="E6" s="33" t="s">
        <v>28</v>
      </c>
      <c r="F6" s="33" t="s">
        <v>29</v>
      </c>
      <c r="G6" s="33" t="s">
        <v>30</v>
      </c>
      <c r="H6" s="34">
        <f>55480.41+4918.34</f>
        <v>60398.75</v>
      </c>
      <c r="I6" s="34">
        <v>56027.35</v>
      </c>
      <c r="J6" s="34">
        <v>0</v>
      </c>
      <c r="K6" s="34">
        <v>0</v>
      </c>
      <c r="L6" s="34">
        <v>0</v>
      </c>
      <c r="M6" s="34">
        <v>0</v>
      </c>
      <c r="N6" s="34">
        <v>362.5</v>
      </c>
      <c r="O6" s="34">
        <v>0</v>
      </c>
      <c r="P6" s="34">
        <v>0</v>
      </c>
      <c r="Q6" s="34">
        <v>0</v>
      </c>
      <c r="R6" s="34">
        <v>116788.6</v>
      </c>
      <c r="S6" s="33" t="s">
        <v>31</v>
      </c>
    </row>
    <row r="7" s="26" customFormat="1" ht="15" customHeight="1" spans="1:19">
      <c r="A7" s="33"/>
      <c r="B7" s="35" t="s">
        <v>46</v>
      </c>
      <c r="C7" s="35"/>
      <c r="D7" s="35"/>
      <c r="E7" s="35"/>
      <c r="F7" s="35"/>
      <c r="G7" s="35"/>
      <c r="H7" s="34">
        <f>SUM(H6)</f>
        <v>60398.75</v>
      </c>
      <c r="I7" s="34">
        <v>82319.9</v>
      </c>
      <c r="J7" s="34">
        <v>0</v>
      </c>
      <c r="K7" s="34">
        <v>0</v>
      </c>
      <c r="L7" s="34">
        <v>0</v>
      </c>
      <c r="M7" s="34">
        <v>0</v>
      </c>
      <c r="N7" s="34">
        <f>SUM(N6:N6)</f>
        <v>362.5</v>
      </c>
      <c r="O7" s="34">
        <v>0</v>
      </c>
      <c r="P7" s="34">
        <v>0</v>
      </c>
      <c r="Q7" s="34">
        <v>0</v>
      </c>
      <c r="R7" s="34">
        <f>SUM(R6:R6)</f>
        <v>116788.6</v>
      </c>
      <c r="S7" s="33" t="s">
        <v>4</v>
      </c>
    </row>
    <row r="8" s="26" customFormat="1" ht="15" customHeight="1" spans="1:19">
      <c r="A8" s="35" t="s">
        <v>47</v>
      </c>
      <c r="B8" s="35"/>
      <c r="C8" s="35"/>
      <c r="D8" s="35"/>
      <c r="E8" s="35"/>
      <c r="F8" s="35"/>
      <c r="G8" s="35"/>
      <c r="H8" s="34">
        <f t="shared" ref="H8:R8" si="0">SUM(H6:H6)</f>
        <v>60398.75</v>
      </c>
      <c r="I8" s="34">
        <f t="shared" si="0"/>
        <v>56027.35</v>
      </c>
      <c r="J8" s="34">
        <f t="shared" si="0"/>
        <v>0</v>
      </c>
      <c r="K8" s="34">
        <f t="shared" si="0"/>
        <v>0</v>
      </c>
      <c r="L8" s="34">
        <f t="shared" si="0"/>
        <v>0</v>
      </c>
      <c r="M8" s="34">
        <f t="shared" si="0"/>
        <v>0</v>
      </c>
      <c r="N8" s="34">
        <f t="shared" si="0"/>
        <v>362.5</v>
      </c>
      <c r="O8" s="34">
        <f t="shared" si="0"/>
        <v>0</v>
      </c>
      <c r="P8" s="34">
        <f t="shared" si="0"/>
        <v>0</v>
      </c>
      <c r="Q8" s="34">
        <f t="shared" si="0"/>
        <v>0</v>
      </c>
      <c r="R8" s="34">
        <f t="shared" si="0"/>
        <v>116788.6</v>
      </c>
      <c r="S8" s="33" t="s">
        <v>4</v>
      </c>
    </row>
  </sheetData>
  <mergeCells count="28">
    <mergeCell ref="A1:S1"/>
    <mergeCell ref="B2:F2"/>
    <mergeCell ref="H2:L2"/>
    <mergeCell ref="M2:O2"/>
    <mergeCell ref="R2:S2"/>
    <mergeCell ref="H3:Q3"/>
    <mergeCell ref="B7:G7"/>
    <mergeCell ref="A8:G8"/>
    <mergeCell ref="A3:A5"/>
    <mergeCell ref="A6:A7"/>
    <mergeCell ref="B3:B5"/>
    <mergeCell ref="C3:C5"/>
    <mergeCell ref="D3:D5"/>
    <mergeCell ref="E3:E5"/>
    <mergeCell ref="F3:F5"/>
    <mergeCell ref="G3:G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3:R5"/>
    <mergeCell ref="S3:S5"/>
  </mergeCells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Y12"/>
  <sheetViews>
    <sheetView workbookViewId="0">
      <selection activeCell="E19" sqref="E19"/>
    </sheetView>
  </sheetViews>
  <sheetFormatPr defaultColWidth="9" defaultRowHeight="14.25"/>
  <cols>
    <col min="1" max="1" width="4.375" style="13" customWidth="1"/>
    <col min="2" max="2" width="8.125" style="13" customWidth="1"/>
    <col min="3" max="3" width="19.75" style="13" customWidth="1"/>
    <col min="4" max="4" width="10.75" style="13" customWidth="1"/>
    <col min="5" max="5" width="10.375" style="13" customWidth="1"/>
    <col min="6" max="6" width="8.8" style="13" customWidth="1"/>
    <col min="7" max="7" width="6.65833333333333" style="13" customWidth="1"/>
    <col min="8" max="8" width="9.00833333333333" style="13" customWidth="1"/>
    <col min="9" max="9" width="8.75" style="13" customWidth="1"/>
    <col min="10" max="10" width="10.125" style="13" customWidth="1"/>
    <col min="11" max="11" width="9.75833333333333" style="13" customWidth="1"/>
    <col min="12" max="12" width="10.25" style="13" customWidth="1"/>
    <col min="13" max="13" width="11.1" style="13" customWidth="1"/>
    <col min="14" max="14" width="4.75" style="13" customWidth="1"/>
    <col min="15" max="234" width="9" style="13"/>
    <col min="235" max="16384" width="9" style="15"/>
  </cols>
  <sheetData>
    <row r="1" s="13" customFormat="1" ht="25" customHeight="1" spans="1:14">
      <c r="A1" s="16" t="s">
        <v>51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</row>
    <row r="2" s="13" customFormat="1" ht="26" customHeight="1" spans="1:14">
      <c r="A2" s="17" t="s">
        <v>2</v>
      </c>
      <c r="B2" s="18"/>
      <c r="C2" s="18"/>
      <c r="D2" s="18"/>
      <c r="E2" s="23" t="s">
        <v>4</v>
      </c>
      <c r="F2" s="25" t="s">
        <v>52</v>
      </c>
      <c r="G2" s="25"/>
      <c r="H2" s="25"/>
      <c r="I2" s="25"/>
      <c r="J2" s="22"/>
      <c r="K2" s="22"/>
      <c r="L2" s="22"/>
      <c r="M2" s="23" t="s">
        <v>5</v>
      </c>
      <c r="N2" s="23"/>
    </row>
    <row r="3" s="13" customFormat="1" ht="30" customHeight="1" spans="1:14">
      <c r="A3" s="20" t="s">
        <v>7</v>
      </c>
      <c r="B3" s="20" t="s">
        <v>53</v>
      </c>
      <c r="C3" s="20" t="s">
        <v>54</v>
      </c>
      <c r="D3" s="20" t="s">
        <v>16</v>
      </c>
      <c r="E3" s="20" t="s">
        <v>55</v>
      </c>
      <c r="F3" s="20" t="s">
        <v>56</v>
      </c>
      <c r="G3" s="20" t="s">
        <v>20</v>
      </c>
      <c r="H3" s="20" t="s">
        <v>57</v>
      </c>
      <c r="I3" s="20" t="s">
        <v>58</v>
      </c>
      <c r="J3" s="20" t="s">
        <v>23</v>
      </c>
      <c r="K3" s="20" t="s">
        <v>59</v>
      </c>
      <c r="L3" s="20" t="s">
        <v>12</v>
      </c>
      <c r="M3" s="20" t="s">
        <v>11</v>
      </c>
      <c r="N3" s="20" t="s">
        <v>60</v>
      </c>
    </row>
    <row r="4" s="13" customFormat="1" ht="19" customHeight="1" spans="1:14">
      <c r="A4" s="20">
        <v>1</v>
      </c>
      <c r="B4" s="20" t="s">
        <v>26</v>
      </c>
      <c r="C4" s="20" t="s">
        <v>27</v>
      </c>
      <c r="D4" s="21">
        <v>0</v>
      </c>
      <c r="E4" s="21">
        <v>5718.32</v>
      </c>
      <c r="F4" s="21">
        <v>0</v>
      </c>
      <c r="G4" s="21">
        <v>0</v>
      </c>
      <c r="H4" s="21">
        <v>0</v>
      </c>
      <c r="I4" s="21">
        <v>0</v>
      </c>
      <c r="J4" s="21">
        <v>0</v>
      </c>
      <c r="K4" s="21">
        <f>SUM(D4:J4)</f>
        <v>5718.32</v>
      </c>
      <c r="L4" s="24">
        <v>202302</v>
      </c>
      <c r="M4" s="24" t="s">
        <v>61</v>
      </c>
      <c r="N4" s="20" t="s">
        <v>4</v>
      </c>
    </row>
    <row r="5" s="13" customFormat="1" ht="19" customHeight="1" spans="1:14">
      <c r="A5" s="20">
        <v>2</v>
      </c>
      <c r="B5" s="20"/>
      <c r="C5" s="20"/>
      <c r="D5" s="21"/>
      <c r="E5" s="21"/>
      <c r="F5" s="21"/>
      <c r="G5" s="21"/>
      <c r="H5" s="21"/>
      <c r="I5" s="21"/>
      <c r="J5" s="21"/>
      <c r="K5" s="21"/>
      <c r="L5" s="24"/>
      <c r="M5" s="24"/>
      <c r="N5" s="20"/>
    </row>
    <row r="6" s="13" customFormat="1" ht="29" customHeight="1" spans="1:14">
      <c r="A6" s="20">
        <v>3</v>
      </c>
      <c r="B6" s="20"/>
      <c r="C6" s="20"/>
      <c r="D6" s="21"/>
      <c r="E6" s="21"/>
      <c r="F6" s="21"/>
      <c r="G6" s="21"/>
      <c r="H6" s="21"/>
      <c r="I6" s="21"/>
      <c r="J6" s="21"/>
      <c r="K6" s="21"/>
      <c r="L6" s="24"/>
      <c r="M6" s="24"/>
      <c r="N6" s="20"/>
    </row>
    <row r="7" s="13" customFormat="1" ht="19" customHeight="1" spans="1:14">
      <c r="A7" s="20">
        <v>4</v>
      </c>
      <c r="B7" s="20"/>
      <c r="C7" s="20"/>
      <c r="D7" s="21"/>
      <c r="E7" s="21"/>
      <c r="F7" s="21"/>
      <c r="G7" s="21"/>
      <c r="H7" s="21"/>
      <c r="I7" s="21"/>
      <c r="J7" s="21"/>
      <c r="K7" s="21"/>
      <c r="L7" s="20"/>
      <c r="M7" s="24"/>
      <c r="N7" s="20"/>
    </row>
    <row r="8" s="13" customFormat="1" ht="19" customHeight="1" spans="1:14">
      <c r="A8" s="20">
        <v>5</v>
      </c>
      <c r="B8" s="20"/>
      <c r="C8" s="20"/>
      <c r="D8" s="21"/>
      <c r="E8" s="21"/>
      <c r="F8" s="21"/>
      <c r="G8" s="21"/>
      <c r="H8" s="21"/>
      <c r="I8" s="21"/>
      <c r="J8" s="21"/>
      <c r="K8" s="21"/>
      <c r="L8" s="20"/>
      <c r="M8" s="24"/>
      <c r="N8" s="20"/>
    </row>
    <row r="9" s="13" customFormat="1" ht="19" customHeight="1" spans="1:14">
      <c r="A9" s="20" t="s">
        <v>47</v>
      </c>
      <c r="B9" s="20"/>
      <c r="C9" s="20"/>
      <c r="D9" s="21">
        <f t="shared" ref="D9:K9" si="0">SUM(D4:D8)</f>
        <v>0</v>
      </c>
      <c r="E9" s="21">
        <f t="shared" si="0"/>
        <v>5718.32</v>
      </c>
      <c r="F9" s="21">
        <f t="shared" si="0"/>
        <v>0</v>
      </c>
      <c r="G9" s="21">
        <f t="shared" si="0"/>
        <v>0</v>
      </c>
      <c r="H9" s="21">
        <f t="shared" si="0"/>
        <v>0</v>
      </c>
      <c r="I9" s="21">
        <f t="shared" si="0"/>
        <v>0</v>
      </c>
      <c r="J9" s="21">
        <f t="shared" si="0"/>
        <v>0</v>
      </c>
      <c r="K9" s="21">
        <f t="shared" si="0"/>
        <v>5718.32</v>
      </c>
      <c r="L9" s="20" t="s">
        <v>4</v>
      </c>
      <c r="M9" s="24" t="s">
        <v>4</v>
      </c>
      <c r="N9" s="20" t="s">
        <v>4</v>
      </c>
    </row>
    <row r="10" s="14" customFormat="1" spans="1:233">
      <c r="A10" s="13"/>
      <c r="B10" s="13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13"/>
      <c r="Z10" s="13"/>
      <c r="AA10" s="13"/>
      <c r="AB10" s="13"/>
      <c r="AC10" s="13"/>
      <c r="AD10" s="13"/>
      <c r="AE10" s="13"/>
      <c r="AF10" s="13"/>
      <c r="AG10" s="13"/>
      <c r="AH10" s="13"/>
      <c r="AI10" s="13"/>
      <c r="AJ10" s="13"/>
      <c r="AK10" s="13"/>
      <c r="AL10" s="13"/>
      <c r="AM10" s="13"/>
      <c r="AN10" s="13"/>
      <c r="AO10" s="13"/>
      <c r="AP10" s="13"/>
      <c r="AQ10" s="13"/>
      <c r="AR10" s="13"/>
      <c r="AS10" s="13"/>
      <c r="AT10" s="13"/>
      <c r="AU10" s="13"/>
      <c r="AV10" s="13"/>
      <c r="AW10" s="13"/>
      <c r="AX10" s="13"/>
      <c r="AY10" s="13"/>
      <c r="AZ10" s="13"/>
      <c r="BA10" s="13"/>
      <c r="BB10" s="13"/>
      <c r="BC10" s="13"/>
      <c r="BD10" s="13"/>
      <c r="BE10" s="13"/>
      <c r="BF10" s="13"/>
      <c r="BG10" s="13"/>
      <c r="BH10" s="13"/>
      <c r="BI10" s="13"/>
      <c r="BJ10" s="13"/>
      <c r="BK10" s="13"/>
      <c r="BL10" s="13"/>
      <c r="BM10" s="13"/>
      <c r="BN10" s="13"/>
      <c r="BO10" s="13"/>
      <c r="BP10" s="13"/>
      <c r="BQ10" s="13"/>
      <c r="BR10" s="13"/>
      <c r="BS10" s="13"/>
      <c r="BT10" s="13"/>
      <c r="BU10" s="13"/>
      <c r="BV10" s="13"/>
      <c r="BW10" s="13"/>
      <c r="BX10" s="13"/>
      <c r="BY10" s="13"/>
      <c r="BZ10" s="13"/>
      <c r="CA10" s="13"/>
      <c r="CB10" s="13"/>
      <c r="CC10" s="13"/>
      <c r="CD10" s="13"/>
      <c r="CE10" s="13"/>
      <c r="CF10" s="13"/>
      <c r="CG10" s="13"/>
      <c r="CH10" s="13"/>
      <c r="CI10" s="13"/>
      <c r="CJ10" s="13"/>
      <c r="CK10" s="13"/>
      <c r="CL10" s="13"/>
      <c r="CM10" s="13"/>
      <c r="CN10" s="13"/>
      <c r="CO10" s="13"/>
      <c r="CP10" s="13"/>
      <c r="CQ10" s="13"/>
      <c r="CR10" s="13"/>
      <c r="CS10" s="13"/>
      <c r="CT10" s="13"/>
      <c r="CU10" s="13"/>
      <c r="CV10" s="13"/>
      <c r="CW10" s="13"/>
      <c r="CX10" s="13"/>
      <c r="CY10" s="13"/>
      <c r="CZ10" s="13"/>
      <c r="DA10" s="13"/>
      <c r="DB10" s="13"/>
      <c r="DC10" s="13"/>
      <c r="DD10" s="13"/>
      <c r="DE10" s="13"/>
      <c r="DF10" s="13"/>
      <c r="DG10" s="13"/>
      <c r="DH10" s="13"/>
      <c r="DI10" s="13"/>
      <c r="DJ10" s="13"/>
      <c r="DK10" s="13"/>
      <c r="DL10" s="13"/>
      <c r="DM10" s="13"/>
      <c r="DN10" s="13"/>
      <c r="DO10" s="13"/>
      <c r="DP10" s="13"/>
      <c r="DQ10" s="13"/>
      <c r="DR10" s="13"/>
      <c r="DS10" s="13"/>
      <c r="DT10" s="13"/>
      <c r="DU10" s="13"/>
      <c r="DV10" s="13"/>
      <c r="DW10" s="13"/>
      <c r="DX10" s="13"/>
      <c r="DY10" s="13"/>
      <c r="DZ10" s="13"/>
      <c r="EA10" s="13"/>
      <c r="EB10" s="13"/>
      <c r="EC10" s="13"/>
      <c r="ED10" s="13"/>
      <c r="EE10" s="13"/>
      <c r="EF10" s="13"/>
      <c r="EG10" s="13"/>
      <c r="EH10" s="13"/>
      <c r="EI10" s="13"/>
      <c r="EJ10" s="13"/>
      <c r="EK10" s="13"/>
      <c r="EL10" s="13"/>
      <c r="EM10" s="13"/>
      <c r="EN10" s="13"/>
      <c r="EO10" s="13"/>
      <c r="EP10" s="13"/>
      <c r="EQ10" s="13"/>
      <c r="ER10" s="13"/>
      <c r="ES10" s="13"/>
      <c r="ET10" s="13"/>
      <c r="EU10" s="13"/>
      <c r="EV10" s="13"/>
      <c r="EW10" s="13"/>
      <c r="EX10" s="13"/>
      <c r="EY10" s="13"/>
      <c r="EZ10" s="13"/>
      <c r="FA10" s="13"/>
      <c r="FB10" s="13"/>
      <c r="FC10" s="13"/>
      <c r="FD10" s="13"/>
      <c r="FE10" s="13"/>
      <c r="FF10" s="13"/>
      <c r="FG10" s="13"/>
      <c r="FH10" s="13"/>
      <c r="FI10" s="13"/>
      <c r="FJ10" s="13"/>
      <c r="FK10" s="13"/>
      <c r="FL10" s="13"/>
      <c r="FM10" s="13"/>
      <c r="FN10" s="13"/>
      <c r="FO10" s="13"/>
      <c r="FP10" s="13"/>
      <c r="FQ10" s="13"/>
      <c r="FR10" s="13"/>
      <c r="FS10" s="13"/>
      <c r="FT10" s="13"/>
      <c r="FU10" s="13"/>
      <c r="FV10" s="13"/>
      <c r="FW10" s="13"/>
      <c r="FX10" s="13"/>
      <c r="FY10" s="13"/>
      <c r="FZ10" s="13"/>
      <c r="GA10" s="13"/>
      <c r="GB10" s="13"/>
      <c r="GC10" s="13"/>
      <c r="GD10" s="13"/>
      <c r="GE10" s="13"/>
      <c r="GF10" s="13"/>
      <c r="GG10" s="13"/>
      <c r="GH10" s="13"/>
      <c r="GI10" s="13"/>
      <c r="GJ10" s="13"/>
      <c r="GK10" s="13"/>
      <c r="GL10" s="13"/>
      <c r="GM10" s="13"/>
      <c r="GN10" s="13"/>
      <c r="GO10" s="13"/>
      <c r="GP10" s="13"/>
      <c r="GQ10" s="13"/>
      <c r="GR10" s="13"/>
      <c r="GS10" s="13"/>
      <c r="GT10" s="13"/>
      <c r="GU10" s="13"/>
      <c r="GV10" s="13"/>
      <c r="GW10" s="13"/>
      <c r="GX10" s="13"/>
      <c r="GY10" s="13"/>
      <c r="GZ10" s="13"/>
      <c r="HA10" s="13"/>
      <c r="HB10" s="13"/>
      <c r="HC10" s="13"/>
      <c r="HD10" s="13"/>
      <c r="HE10" s="13"/>
      <c r="HF10" s="13"/>
      <c r="HG10" s="13"/>
      <c r="HH10" s="13"/>
      <c r="HI10" s="13"/>
      <c r="HJ10" s="13"/>
      <c r="HK10" s="13"/>
      <c r="HL10" s="13"/>
      <c r="HM10" s="13"/>
      <c r="HN10" s="13"/>
      <c r="HO10" s="13"/>
      <c r="HP10" s="13"/>
      <c r="HQ10" s="13"/>
      <c r="HR10" s="13"/>
      <c r="HS10" s="13"/>
      <c r="HT10" s="13"/>
      <c r="HU10" s="13"/>
      <c r="HV10" s="13"/>
      <c r="HW10" s="13"/>
      <c r="HX10" s="13"/>
      <c r="HY10" s="15"/>
    </row>
    <row r="11" s="14" customFormat="1" spans="1:233">
      <c r="A11" s="13"/>
      <c r="B11" s="13"/>
      <c r="C11" s="13"/>
      <c r="D11" s="13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13"/>
      <c r="V11" s="13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3"/>
      <c r="AH11" s="13"/>
      <c r="AI11" s="13"/>
      <c r="AJ11" s="13"/>
      <c r="AK11" s="13"/>
      <c r="AL11" s="13"/>
      <c r="AM11" s="13"/>
      <c r="AN11" s="13"/>
      <c r="AO11" s="13"/>
      <c r="AP11" s="13"/>
      <c r="AQ11" s="13"/>
      <c r="AR11" s="13"/>
      <c r="AS11" s="13"/>
      <c r="AT11" s="13"/>
      <c r="AU11" s="13"/>
      <c r="AV11" s="13"/>
      <c r="AW11" s="13"/>
      <c r="AX11" s="13"/>
      <c r="AY11" s="13"/>
      <c r="AZ11" s="13"/>
      <c r="BA11" s="13"/>
      <c r="BB11" s="13"/>
      <c r="BC11" s="13"/>
      <c r="BD11" s="13"/>
      <c r="BE11" s="13"/>
      <c r="BF11" s="13"/>
      <c r="BG11" s="13"/>
      <c r="BH11" s="13"/>
      <c r="BI11" s="13"/>
      <c r="BJ11" s="13"/>
      <c r="BK11" s="13"/>
      <c r="BL11" s="13"/>
      <c r="BM11" s="13"/>
      <c r="BN11" s="13"/>
      <c r="BO11" s="13"/>
      <c r="BP11" s="13"/>
      <c r="BQ11" s="13"/>
      <c r="BR11" s="13"/>
      <c r="BS11" s="13"/>
      <c r="BT11" s="13"/>
      <c r="BU11" s="13"/>
      <c r="BV11" s="13"/>
      <c r="BW11" s="13"/>
      <c r="BX11" s="13"/>
      <c r="BY11" s="13"/>
      <c r="BZ11" s="13"/>
      <c r="CA11" s="13"/>
      <c r="CB11" s="13"/>
      <c r="CC11" s="13"/>
      <c r="CD11" s="13"/>
      <c r="CE11" s="13"/>
      <c r="CF11" s="13"/>
      <c r="CG11" s="13"/>
      <c r="CH11" s="13"/>
      <c r="CI11" s="13"/>
      <c r="CJ11" s="13"/>
      <c r="CK11" s="13"/>
      <c r="CL11" s="13"/>
      <c r="CM11" s="13"/>
      <c r="CN11" s="13"/>
      <c r="CO11" s="13"/>
      <c r="CP11" s="13"/>
      <c r="CQ11" s="13"/>
      <c r="CR11" s="13"/>
      <c r="CS11" s="13"/>
      <c r="CT11" s="13"/>
      <c r="CU11" s="13"/>
      <c r="CV11" s="13"/>
      <c r="CW11" s="13"/>
      <c r="CX11" s="13"/>
      <c r="CY11" s="13"/>
      <c r="CZ11" s="13"/>
      <c r="DA11" s="13"/>
      <c r="DB11" s="13"/>
      <c r="DC11" s="13"/>
      <c r="DD11" s="13"/>
      <c r="DE11" s="13"/>
      <c r="DF11" s="13"/>
      <c r="DG11" s="13"/>
      <c r="DH11" s="13"/>
      <c r="DI11" s="13"/>
      <c r="DJ11" s="13"/>
      <c r="DK11" s="13"/>
      <c r="DL11" s="13"/>
      <c r="DM11" s="13"/>
      <c r="DN11" s="13"/>
      <c r="DO11" s="13"/>
      <c r="DP11" s="13"/>
      <c r="DQ11" s="13"/>
      <c r="DR11" s="13"/>
      <c r="DS11" s="13"/>
      <c r="DT11" s="13"/>
      <c r="DU11" s="13"/>
      <c r="DV11" s="13"/>
      <c r="DW11" s="13"/>
      <c r="DX11" s="13"/>
      <c r="DY11" s="13"/>
      <c r="DZ11" s="13"/>
      <c r="EA11" s="13"/>
      <c r="EB11" s="13"/>
      <c r="EC11" s="13"/>
      <c r="ED11" s="13"/>
      <c r="EE11" s="13"/>
      <c r="EF11" s="13"/>
      <c r="EG11" s="13"/>
      <c r="EH11" s="13"/>
      <c r="EI11" s="13"/>
      <c r="EJ11" s="13"/>
      <c r="EK11" s="13"/>
      <c r="EL11" s="13"/>
      <c r="EM11" s="13"/>
      <c r="EN11" s="13"/>
      <c r="EO11" s="13"/>
      <c r="EP11" s="13"/>
      <c r="EQ11" s="13"/>
      <c r="ER11" s="13"/>
      <c r="ES11" s="13"/>
      <c r="ET11" s="13"/>
      <c r="EU11" s="13"/>
      <c r="EV11" s="13"/>
      <c r="EW11" s="13"/>
      <c r="EX11" s="13"/>
      <c r="EY11" s="13"/>
      <c r="EZ11" s="13"/>
      <c r="FA11" s="13"/>
      <c r="FB11" s="13"/>
      <c r="FC11" s="13"/>
      <c r="FD11" s="13"/>
      <c r="FE11" s="13"/>
      <c r="FF11" s="13"/>
      <c r="FG11" s="13"/>
      <c r="FH11" s="13"/>
      <c r="FI11" s="13"/>
      <c r="FJ11" s="13"/>
      <c r="FK11" s="13"/>
      <c r="FL11" s="13"/>
      <c r="FM11" s="13"/>
      <c r="FN11" s="13"/>
      <c r="FO11" s="13"/>
      <c r="FP11" s="13"/>
      <c r="FQ11" s="13"/>
      <c r="FR11" s="13"/>
      <c r="FS11" s="13"/>
      <c r="FT11" s="13"/>
      <c r="FU11" s="13"/>
      <c r="FV11" s="13"/>
      <c r="FW11" s="13"/>
      <c r="FX11" s="13"/>
      <c r="FY11" s="13"/>
      <c r="FZ11" s="13"/>
      <c r="GA11" s="13"/>
      <c r="GB11" s="13"/>
      <c r="GC11" s="13"/>
      <c r="GD11" s="13"/>
      <c r="GE11" s="13"/>
      <c r="GF11" s="13"/>
      <c r="GG11" s="13"/>
      <c r="GH11" s="13"/>
      <c r="GI11" s="13"/>
      <c r="GJ11" s="13"/>
      <c r="GK11" s="13"/>
      <c r="GL11" s="13"/>
      <c r="GM11" s="13"/>
      <c r="GN11" s="13"/>
      <c r="GO11" s="13"/>
      <c r="GP11" s="13"/>
      <c r="GQ11" s="13"/>
      <c r="GR11" s="13"/>
      <c r="GS11" s="13"/>
      <c r="GT11" s="13"/>
      <c r="GU11" s="13"/>
      <c r="GV11" s="13"/>
      <c r="GW11" s="13"/>
      <c r="GX11" s="13"/>
      <c r="GY11" s="13"/>
      <c r="GZ11" s="13"/>
      <c r="HA11" s="13"/>
      <c r="HB11" s="13"/>
      <c r="HC11" s="13"/>
      <c r="HD11" s="13"/>
      <c r="HE11" s="13"/>
      <c r="HF11" s="13"/>
      <c r="HG11" s="13"/>
      <c r="HH11" s="13"/>
      <c r="HI11" s="13"/>
      <c r="HJ11" s="13"/>
      <c r="HK11" s="13"/>
      <c r="HL11" s="13"/>
      <c r="HM11" s="13"/>
      <c r="HN11" s="13"/>
      <c r="HO11" s="13"/>
      <c r="HP11" s="13"/>
      <c r="HQ11" s="13"/>
      <c r="HR11" s="13"/>
      <c r="HS11" s="13"/>
      <c r="HT11" s="13"/>
      <c r="HU11" s="13"/>
      <c r="HV11" s="13"/>
      <c r="HW11" s="13"/>
      <c r="HX11" s="13"/>
      <c r="HY11" s="15"/>
    </row>
    <row r="12" s="14" customFormat="1" spans="1:233">
      <c r="A12" s="13"/>
      <c r="B12" s="13"/>
      <c r="C12" s="13"/>
      <c r="D12" s="13"/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  <c r="AB12" s="13"/>
      <c r="AC12" s="13"/>
      <c r="AD12" s="13"/>
      <c r="AE12" s="13"/>
      <c r="AF12" s="13"/>
      <c r="AG12" s="13"/>
      <c r="AH12" s="13"/>
      <c r="AI12" s="13"/>
      <c r="AJ12" s="13"/>
      <c r="AK12" s="13"/>
      <c r="AL12" s="13"/>
      <c r="AM12" s="13"/>
      <c r="AN12" s="13"/>
      <c r="AO12" s="13"/>
      <c r="AP12" s="13"/>
      <c r="AQ12" s="13"/>
      <c r="AR12" s="13"/>
      <c r="AS12" s="13"/>
      <c r="AT12" s="13"/>
      <c r="AU12" s="13"/>
      <c r="AV12" s="13"/>
      <c r="AW12" s="13"/>
      <c r="AX12" s="13"/>
      <c r="AY12" s="13"/>
      <c r="AZ12" s="13"/>
      <c r="BA12" s="13"/>
      <c r="BB12" s="13"/>
      <c r="BC12" s="13"/>
      <c r="BD12" s="13"/>
      <c r="BE12" s="13"/>
      <c r="BF12" s="13"/>
      <c r="BG12" s="13"/>
      <c r="BH12" s="13"/>
      <c r="BI12" s="13"/>
      <c r="BJ12" s="13"/>
      <c r="BK12" s="13"/>
      <c r="BL12" s="13"/>
      <c r="BM12" s="13"/>
      <c r="BN12" s="13"/>
      <c r="BO12" s="13"/>
      <c r="BP12" s="13"/>
      <c r="BQ12" s="13"/>
      <c r="BR12" s="13"/>
      <c r="BS12" s="13"/>
      <c r="BT12" s="13"/>
      <c r="BU12" s="13"/>
      <c r="BV12" s="13"/>
      <c r="BW12" s="13"/>
      <c r="BX12" s="13"/>
      <c r="BY12" s="13"/>
      <c r="BZ12" s="13"/>
      <c r="CA12" s="13"/>
      <c r="CB12" s="13"/>
      <c r="CC12" s="13"/>
      <c r="CD12" s="13"/>
      <c r="CE12" s="13"/>
      <c r="CF12" s="13"/>
      <c r="CG12" s="13"/>
      <c r="CH12" s="13"/>
      <c r="CI12" s="13"/>
      <c r="CJ12" s="13"/>
      <c r="CK12" s="13"/>
      <c r="CL12" s="13"/>
      <c r="CM12" s="13"/>
      <c r="CN12" s="13"/>
      <c r="CO12" s="13"/>
      <c r="CP12" s="13"/>
      <c r="CQ12" s="13"/>
      <c r="CR12" s="13"/>
      <c r="CS12" s="13"/>
      <c r="CT12" s="13"/>
      <c r="CU12" s="13"/>
      <c r="CV12" s="13"/>
      <c r="CW12" s="13"/>
      <c r="CX12" s="13"/>
      <c r="CY12" s="13"/>
      <c r="CZ12" s="13"/>
      <c r="DA12" s="13"/>
      <c r="DB12" s="13"/>
      <c r="DC12" s="13"/>
      <c r="DD12" s="13"/>
      <c r="DE12" s="13"/>
      <c r="DF12" s="13"/>
      <c r="DG12" s="13"/>
      <c r="DH12" s="13"/>
      <c r="DI12" s="13"/>
      <c r="DJ12" s="13"/>
      <c r="DK12" s="13"/>
      <c r="DL12" s="13"/>
      <c r="DM12" s="13"/>
      <c r="DN12" s="13"/>
      <c r="DO12" s="13"/>
      <c r="DP12" s="13"/>
      <c r="DQ12" s="13"/>
      <c r="DR12" s="13"/>
      <c r="DS12" s="13"/>
      <c r="DT12" s="13"/>
      <c r="DU12" s="13"/>
      <c r="DV12" s="13"/>
      <c r="DW12" s="13"/>
      <c r="DX12" s="13"/>
      <c r="DY12" s="13"/>
      <c r="DZ12" s="13"/>
      <c r="EA12" s="13"/>
      <c r="EB12" s="13"/>
      <c r="EC12" s="13"/>
      <c r="ED12" s="13"/>
      <c r="EE12" s="13"/>
      <c r="EF12" s="13"/>
      <c r="EG12" s="13"/>
      <c r="EH12" s="13"/>
      <c r="EI12" s="13"/>
      <c r="EJ12" s="13"/>
      <c r="EK12" s="13"/>
      <c r="EL12" s="13"/>
      <c r="EM12" s="13"/>
      <c r="EN12" s="13"/>
      <c r="EO12" s="13"/>
      <c r="EP12" s="13"/>
      <c r="EQ12" s="13"/>
      <c r="ER12" s="13"/>
      <c r="ES12" s="13"/>
      <c r="ET12" s="13"/>
      <c r="EU12" s="13"/>
      <c r="EV12" s="13"/>
      <c r="EW12" s="13"/>
      <c r="EX12" s="13"/>
      <c r="EY12" s="13"/>
      <c r="EZ12" s="13"/>
      <c r="FA12" s="13"/>
      <c r="FB12" s="13"/>
      <c r="FC12" s="13"/>
      <c r="FD12" s="13"/>
      <c r="FE12" s="13"/>
      <c r="FF12" s="13"/>
      <c r="FG12" s="13"/>
      <c r="FH12" s="13"/>
      <c r="FI12" s="13"/>
      <c r="FJ12" s="13"/>
      <c r="FK12" s="13"/>
      <c r="FL12" s="13"/>
      <c r="FM12" s="13"/>
      <c r="FN12" s="13"/>
      <c r="FO12" s="13"/>
      <c r="FP12" s="13"/>
      <c r="FQ12" s="13"/>
      <c r="FR12" s="13"/>
      <c r="FS12" s="13"/>
      <c r="FT12" s="13"/>
      <c r="FU12" s="13"/>
      <c r="FV12" s="13"/>
      <c r="FW12" s="13"/>
      <c r="FX12" s="13"/>
      <c r="FY12" s="13"/>
      <c r="FZ12" s="13"/>
      <c r="GA12" s="13"/>
      <c r="GB12" s="13"/>
      <c r="GC12" s="13"/>
      <c r="GD12" s="13"/>
      <c r="GE12" s="13"/>
      <c r="GF12" s="13"/>
      <c r="GG12" s="13"/>
      <c r="GH12" s="13"/>
      <c r="GI12" s="13"/>
      <c r="GJ12" s="13"/>
      <c r="GK12" s="13"/>
      <c r="GL12" s="13"/>
      <c r="GM12" s="13"/>
      <c r="GN12" s="13"/>
      <c r="GO12" s="13"/>
      <c r="GP12" s="13"/>
      <c r="GQ12" s="13"/>
      <c r="GR12" s="13"/>
      <c r="GS12" s="13"/>
      <c r="GT12" s="13"/>
      <c r="GU12" s="13"/>
      <c r="GV12" s="13"/>
      <c r="GW12" s="13"/>
      <c r="GX12" s="13"/>
      <c r="GY12" s="13"/>
      <c r="GZ12" s="13"/>
      <c r="HA12" s="13"/>
      <c r="HB12" s="13"/>
      <c r="HC12" s="13"/>
      <c r="HD12" s="13"/>
      <c r="HE12" s="13"/>
      <c r="HF12" s="13"/>
      <c r="HG12" s="13"/>
      <c r="HH12" s="13"/>
      <c r="HI12" s="13"/>
      <c r="HJ12" s="13"/>
      <c r="HK12" s="13"/>
      <c r="HL12" s="13"/>
      <c r="HM12" s="13"/>
      <c r="HN12" s="13"/>
      <c r="HO12" s="13"/>
      <c r="HP12" s="13"/>
      <c r="HQ12" s="13"/>
      <c r="HR12" s="13"/>
      <c r="HS12" s="13"/>
      <c r="HT12" s="13"/>
      <c r="HU12" s="13"/>
      <c r="HV12" s="13"/>
      <c r="HW12" s="13"/>
      <c r="HX12" s="13"/>
      <c r="HY12" s="15"/>
    </row>
  </sheetData>
  <mergeCells count="4">
    <mergeCell ref="A1:N1"/>
    <mergeCell ref="F2:I2"/>
    <mergeCell ref="M2:N2"/>
    <mergeCell ref="A9:C9"/>
  </mergeCells>
  <pageMargins left="0.75" right="0.75" top="1" bottom="1" header="0.5" footer="0.5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Y9"/>
  <sheetViews>
    <sheetView workbookViewId="0">
      <selection activeCell="H19" sqref="H19"/>
    </sheetView>
  </sheetViews>
  <sheetFormatPr defaultColWidth="9" defaultRowHeight="14.25"/>
  <cols>
    <col min="1" max="1" width="4.375" style="13" customWidth="1"/>
    <col min="2" max="2" width="8.125" style="13" customWidth="1"/>
    <col min="3" max="3" width="19.75" style="13" customWidth="1"/>
    <col min="4" max="4" width="10.75" style="13" customWidth="1"/>
    <col min="5" max="5" width="10.375" style="13" customWidth="1"/>
    <col min="6" max="6" width="8.8" style="13" customWidth="1"/>
    <col min="7" max="7" width="6.65833333333333" style="13" customWidth="1"/>
    <col min="8" max="8" width="9.00833333333333" style="13" customWidth="1"/>
    <col min="9" max="9" width="8.75" style="13" customWidth="1"/>
    <col min="10" max="10" width="10.125" style="13" customWidth="1"/>
    <col min="11" max="11" width="9.75833333333333" style="13" customWidth="1"/>
    <col min="12" max="12" width="10.25" style="13" customWidth="1"/>
    <col min="13" max="13" width="11.1" style="13" customWidth="1"/>
    <col min="14" max="14" width="4.75" style="13" customWidth="1"/>
    <col min="15" max="234" width="9" style="13"/>
    <col min="235" max="16384" width="9" style="15"/>
  </cols>
  <sheetData>
    <row r="1" s="13" customFormat="1" ht="25" customHeight="1" spans="1:14">
      <c r="A1" s="16" t="s">
        <v>51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</row>
    <row r="2" s="13" customFormat="1" ht="26" customHeight="1" spans="1:14">
      <c r="A2" s="17" t="s">
        <v>2</v>
      </c>
      <c r="B2" s="18"/>
      <c r="C2" s="18"/>
      <c r="D2" s="18"/>
      <c r="E2" s="19" t="s">
        <v>48</v>
      </c>
      <c r="F2" s="19"/>
      <c r="G2" s="19"/>
      <c r="H2" s="19"/>
      <c r="I2" s="22"/>
      <c r="J2" s="22"/>
      <c r="K2" s="22"/>
      <c r="L2" s="22"/>
      <c r="M2" s="23" t="s">
        <v>5</v>
      </c>
      <c r="N2" s="23"/>
    </row>
    <row r="3" s="13" customFormat="1" ht="30" customHeight="1" spans="1:14">
      <c r="A3" s="20" t="s">
        <v>7</v>
      </c>
      <c r="B3" s="20" t="s">
        <v>53</v>
      </c>
      <c r="C3" s="20" t="s">
        <v>54</v>
      </c>
      <c r="D3" s="20" t="s">
        <v>16</v>
      </c>
      <c r="E3" s="20" t="s">
        <v>55</v>
      </c>
      <c r="F3" s="20" t="s">
        <v>56</v>
      </c>
      <c r="G3" s="20" t="s">
        <v>20</v>
      </c>
      <c r="H3" s="20" t="s">
        <v>57</v>
      </c>
      <c r="I3" s="20" t="s">
        <v>58</v>
      </c>
      <c r="J3" s="20" t="s">
        <v>23</v>
      </c>
      <c r="K3" s="20" t="s">
        <v>59</v>
      </c>
      <c r="L3" s="20" t="s">
        <v>12</v>
      </c>
      <c r="M3" s="20" t="s">
        <v>11</v>
      </c>
      <c r="N3" s="20" t="s">
        <v>60</v>
      </c>
    </row>
    <row r="4" s="13" customFormat="1" ht="30" customHeight="1" spans="1:14">
      <c r="A4" s="20">
        <v>1</v>
      </c>
      <c r="B4" s="20" t="s">
        <v>26</v>
      </c>
      <c r="C4" s="20" t="s">
        <v>27</v>
      </c>
      <c r="D4" s="21">
        <v>5943.59</v>
      </c>
      <c r="E4" s="21">
        <v>1172.23</v>
      </c>
      <c r="F4" s="21">
        <v>0</v>
      </c>
      <c r="G4" s="21">
        <v>0</v>
      </c>
      <c r="H4" s="21">
        <v>0</v>
      </c>
      <c r="I4" s="21">
        <v>0</v>
      </c>
      <c r="J4" s="21">
        <v>0</v>
      </c>
      <c r="K4" s="21">
        <f>SUM(D4:J4)</f>
        <v>7115.82</v>
      </c>
      <c r="L4" s="24">
        <v>202209</v>
      </c>
      <c r="M4" s="24" t="s">
        <v>62</v>
      </c>
      <c r="N4" s="20" t="s">
        <v>4</v>
      </c>
    </row>
    <row r="5" s="13" customFormat="1" ht="30" customHeight="1" spans="1:14">
      <c r="A5" s="20">
        <v>2</v>
      </c>
      <c r="B5" s="20" t="s">
        <v>44</v>
      </c>
      <c r="C5" s="20" t="s">
        <v>45</v>
      </c>
      <c r="D5" s="21">
        <v>2190.96</v>
      </c>
      <c r="E5" s="21">
        <v>14344.14</v>
      </c>
      <c r="F5" s="21">
        <v>0</v>
      </c>
      <c r="G5" s="21">
        <v>0</v>
      </c>
      <c r="H5" s="21">
        <v>0</v>
      </c>
      <c r="I5" s="21">
        <v>0</v>
      </c>
      <c r="J5" s="21">
        <v>0</v>
      </c>
      <c r="K5" s="21">
        <f>SUM(D5:J5)</f>
        <v>16535.1</v>
      </c>
      <c r="L5" s="24">
        <v>202209</v>
      </c>
      <c r="M5" s="24" t="s">
        <v>62</v>
      </c>
      <c r="N5" s="20"/>
    </row>
    <row r="6" s="13" customFormat="1" ht="19" customHeight="1" spans="1:14">
      <c r="A6" s="20" t="s">
        <v>47</v>
      </c>
      <c r="B6" s="20"/>
      <c r="C6" s="20"/>
      <c r="D6" s="21">
        <f t="shared" ref="D6:K6" si="0">SUM(D4:D5)</f>
        <v>8134.55</v>
      </c>
      <c r="E6" s="21">
        <f t="shared" si="0"/>
        <v>15516.37</v>
      </c>
      <c r="F6" s="21">
        <f t="shared" si="0"/>
        <v>0</v>
      </c>
      <c r="G6" s="21">
        <f t="shared" si="0"/>
        <v>0</v>
      </c>
      <c r="H6" s="21">
        <f t="shared" si="0"/>
        <v>0</v>
      </c>
      <c r="I6" s="21">
        <f t="shared" si="0"/>
        <v>0</v>
      </c>
      <c r="J6" s="21">
        <f t="shared" si="0"/>
        <v>0</v>
      </c>
      <c r="K6" s="21">
        <f t="shared" si="0"/>
        <v>23650.92</v>
      </c>
      <c r="L6" s="20" t="s">
        <v>4</v>
      </c>
      <c r="M6" s="24" t="s">
        <v>4</v>
      </c>
      <c r="N6" s="20" t="s">
        <v>4</v>
      </c>
    </row>
    <row r="7" s="14" customFormat="1" spans="1:233">
      <c r="A7" s="13"/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3"/>
      <c r="AA7" s="13"/>
      <c r="AB7" s="13"/>
      <c r="AC7" s="13"/>
      <c r="AD7" s="13"/>
      <c r="AE7" s="13"/>
      <c r="AF7" s="13"/>
      <c r="AG7" s="13"/>
      <c r="AH7" s="13"/>
      <c r="AI7" s="13"/>
      <c r="AJ7" s="13"/>
      <c r="AK7" s="13"/>
      <c r="AL7" s="13"/>
      <c r="AM7" s="13"/>
      <c r="AN7" s="13"/>
      <c r="AO7" s="13"/>
      <c r="AP7" s="13"/>
      <c r="AQ7" s="13"/>
      <c r="AR7" s="13"/>
      <c r="AS7" s="13"/>
      <c r="AT7" s="13"/>
      <c r="AU7" s="13"/>
      <c r="AV7" s="13"/>
      <c r="AW7" s="13"/>
      <c r="AX7" s="13"/>
      <c r="AY7" s="13"/>
      <c r="AZ7" s="13"/>
      <c r="BA7" s="13"/>
      <c r="BB7" s="13"/>
      <c r="BC7" s="13"/>
      <c r="BD7" s="13"/>
      <c r="BE7" s="13"/>
      <c r="BF7" s="13"/>
      <c r="BG7" s="13"/>
      <c r="BH7" s="13"/>
      <c r="BI7" s="13"/>
      <c r="BJ7" s="13"/>
      <c r="BK7" s="13"/>
      <c r="BL7" s="13"/>
      <c r="BM7" s="13"/>
      <c r="BN7" s="13"/>
      <c r="BO7" s="13"/>
      <c r="BP7" s="13"/>
      <c r="BQ7" s="13"/>
      <c r="BR7" s="13"/>
      <c r="BS7" s="13"/>
      <c r="BT7" s="13"/>
      <c r="BU7" s="13"/>
      <c r="BV7" s="13"/>
      <c r="BW7" s="13"/>
      <c r="BX7" s="13"/>
      <c r="BY7" s="13"/>
      <c r="BZ7" s="13"/>
      <c r="CA7" s="13"/>
      <c r="CB7" s="13"/>
      <c r="CC7" s="13"/>
      <c r="CD7" s="13"/>
      <c r="CE7" s="13"/>
      <c r="CF7" s="13"/>
      <c r="CG7" s="13"/>
      <c r="CH7" s="13"/>
      <c r="CI7" s="13"/>
      <c r="CJ7" s="13"/>
      <c r="CK7" s="13"/>
      <c r="CL7" s="13"/>
      <c r="CM7" s="13"/>
      <c r="CN7" s="13"/>
      <c r="CO7" s="13"/>
      <c r="CP7" s="13"/>
      <c r="CQ7" s="13"/>
      <c r="CR7" s="13"/>
      <c r="CS7" s="13"/>
      <c r="CT7" s="13"/>
      <c r="CU7" s="13"/>
      <c r="CV7" s="13"/>
      <c r="CW7" s="13"/>
      <c r="CX7" s="13"/>
      <c r="CY7" s="13"/>
      <c r="CZ7" s="13"/>
      <c r="DA7" s="13"/>
      <c r="DB7" s="13"/>
      <c r="DC7" s="13"/>
      <c r="DD7" s="13"/>
      <c r="DE7" s="13"/>
      <c r="DF7" s="13"/>
      <c r="DG7" s="13"/>
      <c r="DH7" s="13"/>
      <c r="DI7" s="13"/>
      <c r="DJ7" s="13"/>
      <c r="DK7" s="13"/>
      <c r="DL7" s="13"/>
      <c r="DM7" s="13"/>
      <c r="DN7" s="13"/>
      <c r="DO7" s="13"/>
      <c r="DP7" s="13"/>
      <c r="DQ7" s="13"/>
      <c r="DR7" s="13"/>
      <c r="DS7" s="13"/>
      <c r="DT7" s="13"/>
      <c r="DU7" s="13"/>
      <c r="DV7" s="13"/>
      <c r="DW7" s="13"/>
      <c r="DX7" s="13"/>
      <c r="DY7" s="13"/>
      <c r="DZ7" s="13"/>
      <c r="EA7" s="13"/>
      <c r="EB7" s="13"/>
      <c r="EC7" s="13"/>
      <c r="ED7" s="13"/>
      <c r="EE7" s="13"/>
      <c r="EF7" s="13"/>
      <c r="EG7" s="13"/>
      <c r="EH7" s="13"/>
      <c r="EI7" s="13"/>
      <c r="EJ7" s="13"/>
      <c r="EK7" s="13"/>
      <c r="EL7" s="13"/>
      <c r="EM7" s="13"/>
      <c r="EN7" s="13"/>
      <c r="EO7" s="13"/>
      <c r="EP7" s="13"/>
      <c r="EQ7" s="13"/>
      <c r="ER7" s="13"/>
      <c r="ES7" s="13"/>
      <c r="ET7" s="13"/>
      <c r="EU7" s="13"/>
      <c r="EV7" s="13"/>
      <c r="EW7" s="13"/>
      <c r="EX7" s="13"/>
      <c r="EY7" s="13"/>
      <c r="EZ7" s="13"/>
      <c r="FA7" s="13"/>
      <c r="FB7" s="13"/>
      <c r="FC7" s="13"/>
      <c r="FD7" s="13"/>
      <c r="FE7" s="13"/>
      <c r="FF7" s="13"/>
      <c r="FG7" s="13"/>
      <c r="FH7" s="13"/>
      <c r="FI7" s="13"/>
      <c r="FJ7" s="13"/>
      <c r="FK7" s="13"/>
      <c r="FL7" s="13"/>
      <c r="FM7" s="13"/>
      <c r="FN7" s="13"/>
      <c r="FO7" s="13"/>
      <c r="FP7" s="13"/>
      <c r="FQ7" s="13"/>
      <c r="FR7" s="13"/>
      <c r="FS7" s="13"/>
      <c r="FT7" s="13"/>
      <c r="FU7" s="13"/>
      <c r="FV7" s="13"/>
      <c r="FW7" s="13"/>
      <c r="FX7" s="13"/>
      <c r="FY7" s="13"/>
      <c r="FZ7" s="13"/>
      <c r="GA7" s="13"/>
      <c r="GB7" s="13"/>
      <c r="GC7" s="13"/>
      <c r="GD7" s="13"/>
      <c r="GE7" s="13"/>
      <c r="GF7" s="13"/>
      <c r="GG7" s="13"/>
      <c r="GH7" s="13"/>
      <c r="GI7" s="13"/>
      <c r="GJ7" s="13"/>
      <c r="GK7" s="13"/>
      <c r="GL7" s="13"/>
      <c r="GM7" s="13"/>
      <c r="GN7" s="13"/>
      <c r="GO7" s="13"/>
      <c r="GP7" s="13"/>
      <c r="GQ7" s="13"/>
      <c r="GR7" s="13"/>
      <c r="GS7" s="13"/>
      <c r="GT7" s="13"/>
      <c r="GU7" s="13"/>
      <c r="GV7" s="13"/>
      <c r="GW7" s="13"/>
      <c r="GX7" s="13"/>
      <c r="GY7" s="13"/>
      <c r="GZ7" s="13"/>
      <c r="HA7" s="13"/>
      <c r="HB7" s="13"/>
      <c r="HC7" s="13"/>
      <c r="HD7" s="13"/>
      <c r="HE7" s="13"/>
      <c r="HF7" s="13"/>
      <c r="HG7" s="13"/>
      <c r="HH7" s="13"/>
      <c r="HI7" s="13"/>
      <c r="HJ7" s="13"/>
      <c r="HK7" s="13"/>
      <c r="HL7" s="13"/>
      <c r="HM7" s="13"/>
      <c r="HN7" s="13"/>
      <c r="HO7" s="13"/>
      <c r="HP7" s="13"/>
      <c r="HQ7" s="13"/>
      <c r="HR7" s="13"/>
      <c r="HS7" s="13"/>
      <c r="HT7" s="13"/>
      <c r="HU7" s="13"/>
      <c r="HV7" s="13"/>
      <c r="HW7" s="13"/>
      <c r="HX7" s="13"/>
      <c r="HY7" s="15"/>
    </row>
    <row r="8" s="14" customFormat="1" spans="1:233">
      <c r="A8" s="13"/>
      <c r="B8" s="13"/>
      <c r="C8" s="13"/>
      <c r="D8" s="13"/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13"/>
      <c r="Z8" s="13"/>
      <c r="AA8" s="13"/>
      <c r="AB8" s="13"/>
      <c r="AC8" s="13"/>
      <c r="AD8" s="13"/>
      <c r="AE8" s="13"/>
      <c r="AF8" s="13"/>
      <c r="AG8" s="13"/>
      <c r="AH8" s="13"/>
      <c r="AI8" s="13"/>
      <c r="AJ8" s="13"/>
      <c r="AK8" s="13"/>
      <c r="AL8" s="13"/>
      <c r="AM8" s="13"/>
      <c r="AN8" s="13"/>
      <c r="AO8" s="13"/>
      <c r="AP8" s="13"/>
      <c r="AQ8" s="13"/>
      <c r="AR8" s="13"/>
      <c r="AS8" s="13"/>
      <c r="AT8" s="13"/>
      <c r="AU8" s="13"/>
      <c r="AV8" s="13"/>
      <c r="AW8" s="13"/>
      <c r="AX8" s="13"/>
      <c r="AY8" s="13"/>
      <c r="AZ8" s="13"/>
      <c r="BA8" s="13"/>
      <c r="BB8" s="13"/>
      <c r="BC8" s="13"/>
      <c r="BD8" s="13"/>
      <c r="BE8" s="13"/>
      <c r="BF8" s="13"/>
      <c r="BG8" s="13"/>
      <c r="BH8" s="13"/>
      <c r="BI8" s="13"/>
      <c r="BJ8" s="13"/>
      <c r="BK8" s="13"/>
      <c r="BL8" s="13"/>
      <c r="BM8" s="13"/>
      <c r="BN8" s="13"/>
      <c r="BO8" s="13"/>
      <c r="BP8" s="13"/>
      <c r="BQ8" s="13"/>
      <c r="BR8" s="13"/>
      <c r="BS8" s="13"/>
      <c r="BT8" s="13"/>
      <c r="BU8" s="13"/>
      <c r="BV8" s="13"/>
      <c r="BW8" s="13"/>
      <c r="BX8" s="13"/>
      <c r="BY8" s="13"/>
      <c r="BZ8" s="13"/>
      <c r="CA8" s="13"/>
      <c r="CB8" s="13"/>
      <c r="CC8" s="13"/>
      <c r="CD8" s="13"/>
      <c r="CE8" s="13"/>
      <c r="CF8" s="13"/>
      <c r="CG8" s="13"/>
      <c r="CH8" s="13"/>
      <c r="CI8" s="13"/>
      <c r="CJ8" s="13"/>
      <c r="CK8" s="13"/>
      <c r="CL8" s="13"/>
      <c r="CM8" s="13"/>
      <c r="CN8" s="13"/>
      <c r="CO8" s="13"/>
      <c r="CP8" s="13"/>
      <c r="CQ8" s="13"/>
      <c r="CR8" s="13"/>
      <c r="CS8" s="13"/>
      <c r="CT8" s="13"/>
      <c r="CU8" s="13"/>
      <c r="CV8" s="13"/>
      <c r="CW8" s="13"/>
      <c r="CX8" s="13"/>
      <c r="CY8" s="13"/>
      <c r="CZ8" s="13"/>
      <c r="DA8" s="13"/>
      <c r="DB8" s="13"/>
      <c r="DC8" s="13"/>
      <c r="DD8" s="13"/>
      <c r="DE8" s="13"/>
      <c r="DF8" s="13"/>
      <c r="DG8" s="13"/>
      <c r="DH8" s="13"/>
      <c r="DI8" s="13"/>
      <c r="DJ8" s="13"/>
      <c r="DK8" s="13"/>
      <c r="DL8" s="13"/>
      <c r="DM8" s="13"/>
      <c r="DN8" s="13"/>
      <c r="DO8" s="13"/>
      <c r="DP8" s="13"/>
      <c r="DQ8" s="13"/>
      <c r="DR8" s="13"/>
      <c r="DS8" s="13"/>
      <c r="DT8" s="13"/>
      <c r="DU8" s="13"/>
      <c r="DV8" s="13"/>
      <c r="DW8" s="13"/>
      <c r="DX8" s="13"/>
      <c r="DY8" s="13"/>
      <c r="DZ8" s="13"/>
      <c r="EA8" s="13"/>
      <c r="EB8" s="13"/>
      <c r="EC8" s="13"/>
      <c r="ED8" s="13"/>
      <c r="EE8" s="13"/>
      <c r="EF8" s="13"/>
      <c r="EG8" s="13"/>
      <c r="EH8" s="13"/>
      <c r="EI8" s="13"/>
      <c r="EJ8" s="13"/>
      <c r="EK8" s="13"/>
      <c r="EL8" s="13"/>
      <c r="EM8" s="13"/>
      <c r="EN8" s="13"/>
      <c r="EO8" s="13"/>
      <c r="EP8" s="13"/>
      <c r="EQ8" s="13"/>
      <c r="ER8" s="13"/>
      <c r="ES8" s="13"/>
      <c r="ET8" s="13"/>
      <c r="EU8" s="13"/>
      <c r="EV8" s="13"/>
      <c r="EW8" s="13"/>
      <c r="EX8" s="13"/>
      <c r="EY8" s="13"/>
      <c r="EZ8" s="13"/>
      <c r="FA8" s="13"/>
      <c r="FB8" s="13"/>
      <c r="FC8" s="13"/>
      <c r="FD8" s="13"/>
      <c r="FE8" s="13"/>
      <c r="FF8" s="13"/>
      <c r="FG8" s="13"/>
      <c r="FH8" s="13"/>
      <c r="FI8" s="13"/>
      <c r="FJ8" s="13"/>
      <c r="FK8" s="13"/>
      <c r="FL8" s="13"/>
      <c r="FM8" s="13"/>
      <c r="FN8" s="13"/>
      <c r="FO8" s="13"/>
      <c r="FP8" s="13"/>
      <c r="FQ8" s="13"/>
      <c r="FR8" s="13"/>
      <c r="FS8" s="13"/>
      <c r="FT8" s="13"/>
      <c r="FU8" s="13"/>
      <c r="FV8" s="13"/>
      <c r="FW8" s="13"/>
      <c r="FX8" s="13"/>
      <c r="FY8" s="13"/>
      <c r="FZ8" s="13"/>
      <c r="GA8" s="13"/>
      <c r="GB8" s="13"/>
      <c r="GC8" s="13"/>
      <c r="GD8" s="13"/>
      <c r="GE8" s="13"/>
      <c r="GF8" s="13"/>
      <c r="GG8" s="13"/>
      <c r="GH8" s="13"/>
      <c r="GI8" s="13"/>
      <c r="GJ8" s="13"/>
      <c r="GK8" s="13"/>
      <c r="GL8" s="13"/>
      <c r="GM8" s="13"/>
      <c r="GN8" s="13"/>
      <c r="GO8" s="13"/>
      <c r="GP8" s="13"/>
      <c r="GQ8" s="13"/>
      <c r="GR8" s="13"/>
      <c r="GS8" s="13"/>
      <c r="GT8" s="13"/>
      <c r="GU8" s="13"/>
      <c r="GV8" s="13"/>
      <c r="GW8" s="13"/>
      <c r="GX8" s="13"/>
      <c r="GY8" s="13"/>
      <c r="GZ8" s="13"/>
      <c r="HA8" s="13"/>
      <c r="HB8" s="13"/>
      <c r="HC8" s="13"/>
      <c r="HD8" s="13"/>
      <c r="HE8" s="13"/>
      <c r="HF8" s="13"/>
      <c r="HG8" s="13"/>
      <c r="HH8" s="13"/>
      <c r="HI8" s="13"/>
      <c r="HJ8" s="13"/>
      <c r="HK8" s="13"/>
      <c r="HL8" s="13"/>
      <c r="HM8" s="13"/>
      <c r="HN8" s="13"/>
      <c r="HO8" s="13"/>
      <c r="HP8" s="13"/>
      <c r="HQ8" s="13"/>
      <c r="HR8" s="13"/>
      <c r="HS8" s="13"/>
      <c r="HT8" s="13"/>
      <c r="HU8" s="13"/>
      <c r="HV8" s="13"/>
      <c r="HW8" s="13"/>
      <c r="HX8" s="13"/>
      <c r="HY8" s="15"/>
    </row>
    <row r="9" s="14" customFormat="1" spans="1:233">
      <c r="A9" s="13"/>
      <c r="B9" s="13"/>
      <c r="C9" s="13"/>
      <c r="D9" s="13"/>
      <c r="E9" s="13"/>
      <c r="F9" s="13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  <c r="AF9" s="13"/>
      <c r="AG9" s="13"/>
      <c r="AH9" s="13"/>
      <c r="AI9" s="13"/>
      <c r="AJ9" s="13"/>
      <c r="AK9" s="13"/>
      <c r="AL9" s="13"/>
      <c r="AM9" s="13"/>
      <c r="AN9" s="13"/>
      <c r="AO9" s="13"/>
      <c r="AP9" s="13"/>
      <c r="AQ9" s="13"/>
      <c r="AR9" s="13"/>
      <c r="AS9" s="13"/>
      <c r="AT9" s="13"/>
      <c r="AU9" s="13"/>
      <c r="AV9" s="13"/>
      <c r="AW9" s="13"/>
      <c r="AX9" s="13"/>
      <c r="AY9" s="13"/>
      <c r="AZ9" s="13"/>
      <c r="BA9" s="13"/>
      <c r="BB9" s="13"/>
      <c r="BC9" s="13"/>
      <c r="BD9" s="13"/>
      <c r="BE9" s="13"/>
      <c r="BF9" s="13"/>
      <c r="BG9" s="13"/>
      <c r="BH9" s="13"/>
      <c r="BI9" s="13"/>
      <c r="BJ9" s="13"/>
      <c r="BK9" s="13"/>
      <c r="BL9" s="13"/>
      <c r="BM9" s="13"/>
      <c r="BN9" s="13"/>
      <c r="BO9" s="13"/>
      <c r="BP9" s="13"/>
      <c r="BQ9" s="13"/>
      <c r="BR9" s="13"/>
      <c r="BS9" s="13"/>
      <c r="BT9" s="13"/>
      <c r="BU9" s="13"/>
      <c r="BV9" s="13"/>
      <c r="BW9" s="13"/>
      <c r="BX9" s="13"/>
      <c r="BY9" s="13"/>
      <c r="BZ9" s="13"/>
      <c r="CA9" s="13"/>
      <c r="CB9" s="13"/>
      <c r="CC9" s="13"/>
      <c r="CD9" s="13"/>
      <c r="CE9" s="13"/>
      <c r="CF9" s="13"/>
      <c r="CG9" s="13"/>
      <c r="CH9" s="13"/>
      <c r="CI9" s="13"/>
      <c r="CJ9" s="13"/>
      <c r="CK9" s="13"/>
      <c r="CL9" s="13"/>
      <c r="CM9" s="13"/>
      <c r="CN9" s="13"/>
      <c r="CO9" s="13"/>
      <c r="CP9" s="13"/>
      <c r="CQ9" s="13"/>
      <c r="CR9" s="13"/>
      <c r="CS9" s="13"/>
      <c r="CT9" s="13"/>
      <c r="CU9" s="13"/>
      <c r="CV9" s="13"/>
      <c r="CW9" s="13"/>
      <c r="CX9" s="13"/>
      <c r="CY9" s="13"/>
      <c r="CZ9" s="13"/>
      <c r="DA9" s="13"/>
      <c r="DB9" s="13"/>
      <c r="DC9" s="13"/>
      <c r="DD9" s="13"/>
      <c r="DE9" s="13"/>
      <c r="DF9" s="13"/>
      <c r="DG9" s="13"/>
      <c r="DH9" s="13"/>
      <c r="DI9" s="13"/>
      <c r="DJ9" s="13"/>
      <c r="DK9" s="13"/>
      <c r="DL9" s="13"/>
      <c r="DM9" s="13"/>
      <c r="DN9" s="13"/>
      <c r="DO9" s="13"/>
      <c r="DP9" s="13"/>
      <c r="DQ9" s="13"/>
      <c r="DR9" s="13"/>
      <c r="DS9" s="13"/>
      <c r="DT9" s="13"/>
      <c r="DU9" s="13"/>
      <c r="DV9" s="13"/>
      <c r="DW9" s="13"/>
      <c r="DX9" s="13"/>
      <c r="DY9" s="13"/>
      <c r="DZ9" s="13"/>
      <c r="EA9" s="13"/>
      <c r="EB9" s="13"/>
      <c r="EC9" s="13"/>
      <c r="ED9" s="13"/>
      <c r="EE9" s="13"/>
      <c r="EF9" s="13"/>
      <c r="EG9" s="13"/>
      <c r="EH9" s="13"/>
      <c r="EI9" s="13"/>
      <c r="EJ9" s="13"/>
      <c r="EK9" s="13"/>
      <c r="EL9" s="13"/>
      <c r="EM9" s="13"/>
      <c r="EN9" s="13"/>
      <c r="EO9" s="13"/>
      <c r="EP9" s="13"/>
      <c r="EQ9" s="13"/>
      <c r="ER9" s="13"/>
      <c r="ES9" s="13"/>
      <c r="ET9" s="13"/>
      <c r="EU9" s="13"/>
      <c r="EV9" s="13"/>
      <c r="EW9" s="13"/>
      <c r="EX9" s="13"/>
      <c r="EY9" s="13"/>
      <c r="EZ9" s="13"/>
      <c r="FA9" s="13"/>
      <c r="FB9" s="13"/>
      <c r="FC9" s="13"/>
      <c r="FD9" s="13"/>
      <c r="FE9" s="13"/>
      <c r="FF9" s="13"/>
      <c r="FG9" s="13"/>
      <c r="FH9" s="13"/>
      <c r="FI9" s="13"/>
      <c r="FJ9" s="13"/>
      <c r="FK9" s="13"/>
      <c r="FL9" s="13"/>
      <c r="FM9" s="13"/>
      <c r="FN9" s="13"/>
      <c r="FO9" s="13"/>
      <c r="FP9" s="13"/>
      <c r="FQ9" s="13"/>
      <c r="FR9" s="13"/>
      <c r="FS9" s="13"/>
      <c r="FT9" s="13"/>
      <c r="FU9" s="13"/>
      <c r="FV9" s="13"/>
      <c r="FW9" s="13"/>
      <c r="FX9" s="13"/>
      <c r="FY9" s="13"/>
      <c r="FZ9" s="13"/>
      <c r="GA9" s="13"/>
      <c r="GB9" s="13"/>
      <c r="GC9" s="13"/>
      <c r="GD9" s="13"/>
      <c r="GE9" s="13"/>
      <c r="GF9" s="13"/>
      <c r="GG9" s="13"/>
      <c r="GH9" s="13"/>
      <c r="GI9" s="13"/>
      <c r="GJ9" s="13"/>
      <c r="GK9" s="13"/>
      <c r="GL9" s="13"/>
      <c r="GM9" s="13"/>
      <c r="GN9" s="13"/>
      <c r="GO9" s="13"/>
      <c r="GP9" s="13"/>
      <c r="GQ9" s="13"/>
      <c r="GR9" s="13"/>
      <c r="GS9" s="13"/>
      <c r="GT9" s="13"/>
      <c r="GU9" s="13"/>
      <c r="GV9" s="13"/>
      <c r="GW9" s="13"/>
      <c r="GX9" s="13"/>
      <c r="GY9" s="13"/>
      <c r="GZ9" s="13"/>
      <c r="HA9" s="13"/>
      <c r="HB9" s="13"/>
      <c r="HC9" s="13"/>
      <c r="HD9" s="13"/>
      <c r="HE9" s="13"/>
      <c r="HF9" s="13"/>
      <c r="HG9" s="13"/>
      <c r="HH9" s="13"/>
      <c r="HI9" s="13"/>
      <c r="HJ9" s="13"/>
      <c r="HK9" s="13"/>
      <c r="HL9" s="13"/>
      <c r="HM9" s="13"/>
      <c r="HN9" s="13"/>
      <c r="HO9" s="13"/>
      <c r="HP9" s="13"/>
      <c r="HQ9" s="13"/>
      <c r="HR9" s="13"/>
      <c r="HS9" s="13"/>
      <c r="HT9" s="13"/>
      <c r="HU9" s="13"/>
      <c r="HV9" s="13"/>
      <c r="HW9" s="13"/>
      <c r="HX9" s="13"/>
      <c r="HY9" s="15"/>
    </row>
  </sheetData>
  <mergeCells count="4">
    <mergeCell ref="A1:N1"/>
    <mergeCell ref="E2:H2"/>
    <mergeCell ref="M2:N2"/>
    <mergeCell ref="A6:C6"/>
  </mergeCells>
  <pageMargins left="0.75" right="0.75" top="1" bottom="1" header="0.5" footer="0.5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Y10"/>
  <sheetViews>
    <sheetView tabSelected="1" workbookViewId="0">
      <selection activeCell="G21" sqref="G21"/>
    </sheetView>
  </sheetViews>
  <sheetFormatPr defaultColWidth="9" defaultRowHeight="14.25"/>
  <cols>
    <col min="1" max="1" width="4.375" style="1" customWidth="1"/>
    <col min="2" max="2" width="8.125" style="1" customWidth="1"/>
    <col min="3" max="3" width="19.75" style="1" customWidth="1"/>
    <col min="4" max="4" width="10.75" style="1" customWidth="1"/>
    <col min="5" max="5" width="10.375" style="1" customWidth="1"/>
    <col min="6" max="6" width="8.8" style="1" customWidth="1"/>
    <col min="7" max="7" width="6.65833333333333" style="1" customWidth="1"/>
    <col min="8" max="8" width="9.00833333333333" style="1" customWidth="1"/>
    <col min="9" max="9" width="8.75" style="1" customWidth="1"/>
    <col min="10" max="10" width="10.125" style="1" customWidth="1"/>
    <col min="11" max="11" width="9.75833333333333" style="1" customWidth="1"/>
    <col min="12" max="12" width="10.25" style="1" customWidth="1"/>
    <col min="13" max="13" width="11.1" style="1" customWidth="1"/>
    <col min="14" max="14" width="4.75" style="1" customWidth="1"/>
    <col min="15" max="234" width="9" style="1"/>
    <col min="235" max="16384" width="9" style="3"/>
  </cols>
  <sheetData>
    <row r="1" s="1" customFormat="1" ht="25" customHeight="1" spans="1:14">
      <c r="A1" s="4" t="s">
        <v>51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</row>
    <row r="2" s="1" customFormat="1" ht="26" customHeight="1" spans="1:14">
      <c r="A2" s="5" t="s">
        <v>2</v>
      </c>
      <c r="B2" s="6"/>
      <c r="C2" s="6"/>
      <c r="D2" s="6"/>
      <c r="E2" s="7" t="s">
        <v>48</v>
      </c>
      <c r="F2" s="7"/>
      <c r="G2" s="7"/>
      <c r="H2" s="7"/>
      <c r="I2" s="10"/>
      <c r="J2" s="10"/>
      <c r="K2" s="10"/>
      <c r="L2" s="10"/>
      <c r="M2" s="11" t="s">
        <v>5</v>
      </c>
      <c r="N2" s="11"/>
    </row>
    <row r="3" s="1" customFormat="1" ht="30" customHeight="1" spans="1:14">
      <c r="A3" s="8" t="s">
        <v>7</v>
      </c>
      <c r="B3" s="8" t="s">
        <v>53</v>
      </c>
      <c r="C3" s="8" t="s">
        <v>54</v>
      </c>
      <c r="D3" s="8" t="s">
        <v>16</v>
      </c>
      <c r="E3" s="8" t="s">
        <v>55</v>
      </c>
      <c r="F3" s="8" t="s">
        <v>56</v>
      </c>
      <c r="G3" s="8" t="s">
        <v>20</v>
      </c>
      <c r="H3" s="8" t="s">
        <v>57</v>
      </c>
      <c r="I3" s="8" t="s">
        <v>58</v>
      </c>
      <c r="J3" s="8" t="s">
        <v>23</v>
      </c>
      <c r="K3" s="8" t="s">
        <v>59</v>
      </c>
      <c r="L3" s="8" t="s">
        <v>12</v>
      </c>
      <c r="M3" s="8" t="s">
        <v>11</v>
      </c>
      <c r="N3" s="8" t="s">
        <v>60</v>
      </c>
    </row>
    <row r="4" s="1" customFormat="1" ht="25" customHeight="1" spans="1:14">
      <c r="A4" s="8">
        <v>1</v>
      </c>
      <c r="B4" s="8" t="s">
        <v>26</v>
      </c>
      <c r="C4" s="8" t="s">
        <v>27</v>
      </c>
      <c r="D4" s="9">
        <v>2884.06</v>
      </c>
      <c r="E4" s="9">
        <v>1256.44</v>
      </c>
      <c r="F4" s="9">
        <v>0</v>
      </c>
      <c r="G4" s="9">
        <v>0</v>
      </c>
      <c r="H4" s="9">
        <v>0</v>
      </c>
      <c r="I4" s="9">
        <v>0</v>
      </c>
      <c r="J4" s="9">
        <v>0</v>
      </c>
      <c r="K4" s="9">
        <f t="shared" ref="K4:K6" si="0">SUM(D4:J4)</f>
        <v>4140.5</v>
      </c>
      <c r="L4" s="12">
        <v>202212</v>
      </c>
      <c r="M4" s="12" t="s">
        <v>63</v>
      </c>
      <c r="N4" s="8" t="s">
        <v>4</v>
      </c>
    </row>
    <row r="5" s="1" customFormat="1" ht="25" customHeight="1" spans="1:14">
      <c r="A5" s="8">
        <v>2</v>
      </c>
      <c r="B5" s="8" t="s">
        <v>44</v>
      </c>
      <c r="C5" s="8" t="s">
        <v>45</v>
      </c>
      <c r="D5" s="9">
        <v>2772.27</v>
      </c>
      <c r="E5" s="9">
        <v>9609.9</v>
      </c>
      <c r="F5" s="9">
        <v>0</v>
      </c>
      <c r="G5" s="9">
        <v>0</v>
      </c>
      <c r="H5" s="9">
        <v>0</v>
      </c>
      <c r="I5" s="9">
        <v>0</v>
      </c>
      <c r="J5" s="9">
        <v>194.66</v>
      </c>
      <c r="K5" s="9">
        <f t="shared" si="0"/>
        <v>12576.83</v>
      </c>
      <c r="L5" s="12">
        <v>202212</v>
      </c>
      <c r="M5" s="12" t="s">
        <v>63</v>
      </c>
      <c r="N5" s="8"/>
    </row>
    <row r="6" s="1" customFormat="1" ht="29" customHeight="1" spans="1:14">
      <c r="A6" s="8">
        <v>3</v>
      </c>
      <c r="B6" s="8" t="s">
        <v>36</v>
      </c>
      <c r="C6" s="8" t="s">
        <v>37</v>
      </c>
      <c r="D6" s="9">
        <v>444.27</v>
      </c>
      <c r="E6" s="9">
        <v>18.06</v>
      </c>
      <c r="F6" s="9">
        <v>0</v>
      </c>
      <c r="G6" s="9">
        <v>0</v>
      </c>
      <c r="H6" s="9">
        <v>0</v>
      </c>
      <c r="I6" s="9">
        <v>0</v>
      </c>
      <c r="J6" s="9">
        <v>0</v>
      </c>
      <c r="K6" s="9">
        <f t="shared" si="0"/>
        <v>462.33</v>
      </c>
      <c r="L6" s="12">
        <v>202212</v>
      </c>
      <c r="M6" s="12" t="s">
        <v>63</v>
      </c>
      <c r="N6" s="8"/>
    </row>
    <row r="7" s="1" customFormat="1" ht="19" customHeight="1" spans="1:14">
      <c r="A7" s="8" t="s">
        <v>47</v>
      </c>
      <c r="B7" s="8"/>
      <c r="C7" s="8"/>
      <c r="D7" s="9">
        <f t="shared" ref="D7:K7" si="1">SUM(D4:D6)</f>
        <v>6100.6</v>
      </c>
      <c r="E7" s="9">
        <f t="shared" si="1"/>
        <v>10884.4</v>
      </c>
      <c r="F7" s="9">
        <f t="shared" si="1"/>
        <v>0</v>
      </c>
      <c r="G7" s="9">
        <f t="shared" si="1"/>
        <v>0</v>
      </c>
      <c r="H7" s="9">
        <f t="shared" si="1"/>
        <v>0</v>
      </c>
      <c r="I7" s="9">
        <f t="shared" si="1"/>
        <v>0</v>
      </c>
      <c r="J7" s="9">
        <f t="shared" si="1"/>
        <v>194.66</v>
      </c>
      <c r="K7" s="9">
        <f t="shared" si="1"/>
        <v>17179.66</v>
      </c>
      <c r="L7" s="8" t="s">
        <v>4</v>
      </c>
      <c r="M7" s="12" t="s">
        <v>4</v>
      </c>
      <c r="N7" s="8" t="s">
        <v>4</v>
      </c>
    </row>
    <row r="8" s="2" customFormat="1" spans="1:233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3"/>
    </row>
    <row r="9" s="2" customFormat="1" spans="1:233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  <c r="CV9" s="1"/>
      <c r="CW9" s="1"/>
      <c r="CX9" s="1"/>
      <c r="CY9" s="1"/>
      <c r="CZ9" s="1"/>
      <c r="DA9" s="1"/>
      <c r="DB9" s="1"/>
      <c r="DC9" s="1"/>
      <c r="DD9" s="1"/>
      <c r="DE9" s="1"/>
      <c r="DF9" s="1"/>
      <c r="DG9" s="1"/>
      <c r="DH9" s="1"/>
      <c r="DI9" s="1"/>
      <c r="DJ9" s="1"/>
      <c r="DK9" s="1"/>
      <c r="DL9" s="1"/>
      <c r="DM9" s="1"/>
      <c r="DN9" s="1"/>
      <c r="DO9" s="1"/>
      <c r="DP9" s="1"/>
      <c r="DQ9" s="1"/>
      <c r="DR9" s="1"/>
      <c r="DS9" s="1"/>
      <c r="DT9" s="1"/>
      <c r="DU9" s="1"/>
      <c r="DV9" s="1"/>
      <c r="DW9" s="1"/>
      <c r="DX9" s="1"/>
      <c r="DY9" s="1"/>
      <c r="DZ9" s="1"/>
      <c r="EA9" s="1"/>
      <c r="EB9" s="1"/>
      <c r="EC9" s="1"/>
      <c r="ED9" s="1"/>
      <c r="EE9" s="1"/>
      <c r="EF9" s="1"/>
      <c r="EG9" s="1"/>
      <c r="EH9" s="1"/>
      <c r="EI9" s="1"/>
      <c r="EJ9" s="1"/>
      <c r="EK9" s="1"/>
      <c r="EL9" s="1"/>
      <c r="EM9" s="1"/>
      <c r="EN9" s="1"/>
      <c r="EO9" s="1"/>
      <c r="EP9" s="1"/>
      <c r="EQ9" s="1"/>
      <c r="ER9" s="1"/>
      <c r="ES9" s="1"/>
      <c r="ET9" s="1"/>
      <c r="EU9" s="1"/>
      <c r="EV9" s="1"/>
      <c r="EW9" s="1"/>
      <c r="EX9" s="1"/>
      <c r="EY9" s="1"/>
      <c r="EZ9" s="1"/>
      <c r="FA9" s="1"/>
      <c r="FB9" s="1"/>
      <c r="FC9" s="1"/>
      <c r="FD9" s="1"/>
      <c r="FE9" s="1"/>
      <c r="FF9" s="1"/>
      <c r="FG9" s="1"/>
      <c r="FH9" s="1"/>
      <c r="FI9" s="1"/>
      <c r="FJ9" s="1"/>
      <c r="FK9" s="1"/>
      <c r="FL9" s="1"/>
      <c r="FM9" s="1"/>
      <c r="FN9" s="1"/>
      <c r="FO9" s="1"/>
      <c r="FP9" s="1"/>
      <c r="FQ9" s="1"/>
      <c r="FR9" s="1"/>
      <c r="FS9" s="1"/>
      <c r="FT9" s="1"/>
      <c r="FU9" s="1"/>
      <c r="FV9" s="1"/>
      <c r="FW9" s="1"/>
      <c r="FX9" s="1"/>
      <c r="FY9" s="1"/>
      <c r="FZ9" s="1"/>
      <c r="GA9" s="1"/>
      <c r="GB9" s="1"/>
      <c r="GC9" s="1"/>
      <c r="GD9" s="1"/>
      <c r="GE9" s="1"/>
      <c r="GF9" s="1"/>
      <c r="GG9" s="1"/>
      <c r="GH9" s="1"/>
      <c r="GI9" s="1"/>
      <c r="GJ9" s="1"/>
      <c r="GK9" s="1"/>
      <c r="GL9" s="1"/>
      <c r="GM9" s="1"/>
      <c r="GN9" s="1"/>
      <c r="GO9" s="1"/>
      <c r="GP9" s="1"/>
      <c r="GQ9" s="1"/>
      <c r="GR9" s="1"/>
      <c r="GS9" s="1"/>
      <c r="GT9" s="1"/>
      <c r="GU9" s="1"/>
      <c r="GV9" s="1"/>
      <c r="GW9" s="1"/>
      <c r="GX9" s="1"/>
      <c r="GY9" s="1"/>
      <c r="GZ9" s="1"/>
      <c r="HA9" s="1"/>
      <c r="HB9" s="1"/>
      <c r="HC9" s="1"/>
      <c r="HD9" s="1"/>
      <c r="HE9" s="1"/>
      <c r="HF9" s="1"/>
      <c r="HG9" s="1"/>
      <c r="HH9" s="1"/>
      <c r="HI9" s="1"/>
      <c r="HJ9" s="1"/>
      <c r="HK9" s="1"/>
      <c r="HL9" s="1"/>
      <c r="HM9" s="1"/>
      <c r="HN9" s="1"/>
      <c r="HO9" s="1"/>
      <c r="HP9" s="1"/>
      <c r="HQ9" s="1"/>
      <c r="HR9" s="1"/>
      <c r="HS9" s="1"/>
      <c r="HT9" s="1"/>
      <c r="HU9" s="1"/>
      <c r="HV9" s="1"/>
      <c r="HW9" s="1"/>
      <c r="HX9" s="1"/>
      <c r="HY9" s="3"/>
    </row>
    <row r="10" s="2" customFormat="1" spans="1:233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"/>
      <c r="BU10" s="1"/>
      <c r="BV10" s="1"/>
      <c r="BW10" s="1"/>
      <c r="BX10" s="1"/>
      <c r="BY10" s="1"/>
      <c r="BZ10" s="1"/>
      <c r="CA10" s="1"/>
      <c r="CB10" s="1"/>
      <c r="CC10" s="1"/>
      <c r="CD10" s="1"/>
      <c r="CE10" s="1"/>
      <c r="CF10" s="1"/>
      <c r="CG10" s="1"/>
      <c r="CH10" s="1"/>
      <c r="CI10" s="1"/>
      <c r="CJ10" s="1"/>
      <c r="CK10" s="1"/>
      <c r="CL10" s="1"/>
      <c r="CM10" s="1"/>
      <c r="CN10" s="1"/>
      <c r="CO10" s="1"/>
      <c r="CP10" s="1"/>
      <c r="CQ10" s="1"/>
      <c r="CR10" s="1"/>
      <c r="CS10" s="1"/>
      <c r="CT10" s="1"/>
      <c r="CU10" s="1"/>
      <c r="CV10" s="1"/>
      <c r="CW10" s="1"/>
      <c r="CX10" s="1"/>
      <c r="CY10" s="1"/>
      <c r="CZ10" s="1"/>
      <c r="DA10" s="1"/>
      <c r="DB10" s="1"/>
      <c r="DC10" s="1"/>
      <c r="DD10" s="1"/>
      <c r="DE10" s="1"/>
      <c r="DF10" s="1"/>
      <c r="DG10" s="1"/>
      <c r="DH10" s="1"/>
      <c r="DI10" s="1"/>
      <c r="DJ10" s="1"/>
      <c r="DK10" s="1"/>
      <c r="DL10" s="1"/>
      <c r="DM10" s="1"/>
      <c r="DN10" s="1"/>
      <c r="DO10" s="1"/>
      <c r="DP10" s="1"/>
      <c r="DQ10" s="1"/>
      <c r="DR10" s="1"/>
      <c r="DS10" s="1"/>
      <c r="DT10" s="1"/>
      <c r="DU10" s="1"/>
      <c r="DV10" s="1"/>
      <c r="DW10" s="1"/>
      <c r="DX10" s="1"/>
      <c r="DY10" s="1"/>
      <c r="DZ10" s="1"/>
      <c r="EA10" s="1"/>
      <c r="EB10" s="1"/>
      <c r="EC10" s="1"/>
      <c r="ED10" s="1"/>
      <c r="EE10" s="1"/>
      <c r="EF10" s="1"/>
      <c r="EG10" s="1"/>
      <c r="EH10" s="1"/>
      <c r="EI10" s="1"/>
      <c r="EJ10" s="1"/>
      <c r="EK10" s="1"/>
      <c r="EL10" s="1"/>
      <c r="EM10" s="1"/>
      <c r="EN10" s="1"/>
      <c r="EO10" s="1"/>
      <c r="EP10" s="1"/>
      <c r="EQ10" s="1"/>
      <c r="ER10" s="1"/>
      <c r="ES10" s="1"/>
      <c r="ET10" s="1"/>
      <c r="EU10" s="1"/>
      <c r="EV10" s="1"/>
      <c r="EW10" s="1"/>
      <c r="EX10" s="1"/>
      <c r="EY10" s="1"/>
      <c r="EZ10" s="1"/>
      <c r="FA10" s="1"/>
      <c r="FB10" s="1"/>
      <c r="FC10" s="1"/>
      <c r="FD10" s="1"/>
      <c r="FE10" s="1"/>
      <c r="FF10" s="1"/>
      <c r="FG10" s="1"/>
      <c r="FH10" s="1"/>
      <c r="FI10" s="1"/>
      <c r="FJ10" s="1"/>
      <c r="FK10" s="1"/>
      <c r="FL10" s="1"/>
      <c r="FM10" s="1"/>
      <c r="FN10" s="1"/>
      <c r="FO10" s="1"/>
      <c r="FP10" s="1"/>
      <c r="FQ10" s="1"/>
      <c r="FR10" s="1"/>
      <c r="FS10" s="1"/>
      <c r="FT10" s="1"/>
      <c r="FU10" s="1"/>
      <c r="FV10" s="1"/>
      <c r="FW10" s="1"/>
      <c r="FX10" s="1"/>
      <c r="FY10" s="1"/>
      <c r="FZ10" s="1"/>
      <c r="GA10" s="1"/>
      <c r="GB10" s="1"/>
      <c r="GC10" s="1"/>
      <c r="GD10" s="1"/>
      <c r="GE10" s="1"/>
      <c r="GF10" s="1"/>
      <c r="GG10" s="1"/>
      <c r="GH10" s="1"/>
      <c r="GI10" s="1"/>
      <c r="GJ10" s="1"/>
      <c r="GK10" s="1"/>
      <c r="GL10" s="1"/>
      <c r="GM10" s="1"/>
      <c r="GN10" s="1"/>
      <c r="GO10" s="1"/>
      <c r="GP10" s="1"/>
      <c r="GQ10" s="1"/>
      <c r="GR10" s="1"/>
      <c r="GS10" s="1"/>
      <c r="GT10" s="1"/>
      <c r="GU10" s="1"/>
      <c r="GV10" s="1"/>
      <c r="GW10" s="1"/>
      <c r="GX10" s="1"/>
      <c r="GY10" s="1"/>
      <c r="GZ10" s="1"/>
      <c r="HA10" s="1"/>
      <c r="HB10" s="1"/>
      <c r="HC10" s="1"/>
      <c r="HD10" s="1"/>
      <c r="HE10" s="1"/>
      <c r="HF10" s="1"/>
      <c r="HG10" s="1"/>
      <c r="HH10" s="1"/>
      <c r="HI10" s="1"/>
      <c r="HJ10" s="1"/>
      <c r="HK10" s="1"/>
      <c r="HL10" s="1"/>
      <c r="HM10" s="1"/>
      <c r="HN10" s="1"/>
      <c r="HO10" s="1"/>
      <c r="HP10" s="1"/>
      <c r="HQ10" s="1"/>
      <c r="HR10" s="1"/>
      <c r="HS10" s="1"/>
      <c r="HT10" s="1"/>
      <c r="HU10" s="1"/>
      <c r="HV10" s="1"/>
      <c r="HW10" s="1"/>
      <c r="HX10" s="1"/>
      <c r="HY10" s="3"/>
    </row>
  </sheetData>
  <mergeCells count="4">
    <mergeCell ref="A1:N1"/>
    <mergeCell ref="E2:H2"/>
    <mergeCell ref="M2:N2"/>
    <mergeCell ref="A7:C7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职工门诊2月结算</vt:lpstr>
      <vt:lpstr>职工门诊202302航天</vt:lpstr>
      <vt:lpstr>职工住院202302月洛羊社区</vt:lpstr>
      <vt:lpstr>职工住院202209</vt:lpstr>
      <vt:lpstr>职工住院202212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LKE</cp:lastModifiedBy>
  <dcterms:created xsi:type="dcterms:W3CDTF">2022-05-18T03:38:00Z</dcterms:created>
  <dcterms:modified xsi:type="dcterms:W3CDTF">2023-03-30T03:17:35Z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2052-11.8.2.10321</vt:lpwstr>
  </property>
  <property fmtid="{D5CDD505-2E9C-101B-9397-08002B2CF9AE}" pid="3" name="ICV">
    <vt:lpwstr>0D0A27006F674B09BE1039F7D3595F0C</vt:lpwstr>
  </property>
</Properties>
</file>