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765" activeTab="1"/>
  </bookViews>
  <sheets>
    <sheet name="202305住院结算" sheetId="13" r:id="rId1"/>
    <sheet name="202305药店结算" sheetId="15" r:id="rId2"/>
  </sheets>
  <calcPr calcId="144525"/>
</workbook>
</file>

<file path=xl/sharedStrings.xml><?xml version="1.0" encoding="utf-8"?>
<sst xmlns="http://schemas.openxmlformats.org/spreadsheetml/2006/main" count="97" uniqueCount="45">
  <si>
    <t>昆明市医疗保险定点医药机构费用结算明细表</t>
  </si>
  <si>
    <t>经办机构：</t>
  </si>
  <si>
    <t>经开区</t>
  </si>
  <si>
    <t>拨款时间：2023年6月26日</t>
  </si>
  <si>
    <t/>
  </si>
  <si>
    <t>单位：元</t>
  </si>
  <si>
    <t>上级机构</t>
  </si>
  <si>
    <t>序号</t>
  </si>
  <si>
    <t>机构编码</t>
  </si>
  <si>
    <t>机构名称</t>
  </si>
  <si>
    <t>险种</t>
  </si>
  <si>
    <t>结算类别</t>
  </si>
  <si>
    <t>费款所属期</t>
  </si>
  <si>
    <t>医保实际支付费用</t>
  </si>
  <si>
    <t>实付合计</t>
  </si>
  <si>
    <t>结算方式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</si>
  <si>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</si>
  <si>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</si>
  <si>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</si>
  <si>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</si>
  <si>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</si>
  <si>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</si>
  <si>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</si>
  <si>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</si>
  <si>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</si>
  <si>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</si>
  <si>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H53011400045</t>
  </si>
  <si>
    <t>昆明市呈贡区洛羊街道社区卫生服务中心</t>
  </si>
  <si>
    <t>居民</t>
  </si>
  <si>
    <t>住院</t>
  </si>
  <si>
    <t>202305</t>
  </si>
  <si>
    <t>月预结算</t>
  </si>
  <si>
    <t>H53011400195</t>
  </si>
  <si>
    <t>昆明市经开人民医院</t>
  </si>
  <si>
    <t>生育住院</t>
  </si>
  <si>
    <t>月结算</t>
  </si>
  <si>
    <t>H53011400228</t>
  </si>
  <si>
    <t>昆明航天医院</t>
  </si>
  <si>
    <t>H53015402121</t>
  </si>
  <si>
    <t>昆明耀兴华瑞医院</t>
  </si>
  <si>
    <t>小计</t>
  </si>
  <si>
    <t>合计</t>
  </si>
  <si>
    <t>P53011403216</t>
  </si>
  <si>
    <t>云南龙马药业有限公司龙马大药房鸿仁堂华飞连锁店</t>
  </si>
  <si>
    <t>药店购药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</si>
</sst>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16"/>
      <color rgb="FF333333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rgb="FF333333"/>
      <name val="宋体"/>
      <charset val="134"/>
      <scheme val="minor"/>
    </font>
    <font>
      <b/>
      <sz val="9"/>
      <color rgb="FF33333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7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25" fillId="25" borderId="4" applyNumberFormat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K20" sqref="K20"/>
    </sheetView>
  </sheetViews>
  <sheetFormatPr defaultColWidth="9" defaultRowHeight="13.5"/>
  <cols>
    <col min="1" max="1" width="9.26666666666667" style="1" customWidth="1"/>
    <col min="2" max="2" width="5.125" style="1" customWidth="1"/>
    <col min="3" max="3" width="10.9833333333333" style="1" customWidth="1"/>
    <col min="4" max="4" width="12.2" style="1" customWidth="1"/>
    <col min="5" max="5" width="5.125" style="1" customWidth="1"/>
    <col min="6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9" width="8.05" style="1" customWidth="1"/>
    <col min="20" max="16384" width="9" style="1"/>
  </cols>
  <sheetData>
    <row r="1" s="1" customFormat="1" ht="38.2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15" customHeight="1" spans="1:19">
      <c r="A2" s="3" t="s">
        <v>1</v>
      </c>
      <c r="B2" s="4" t="s">
        <v>2</v>
      </c>
      <c r="C2" s="4"/>
      <c r="D2" s="4"/>
      <c r="E2" s="4"/>
      <c r="F2" s="4"/>
      <c r="G2" s="5"/>
      <c r="H2" s="6" t="s">
        <v>3</v>
      </c>
      <c r="I2" s="6"/>
      <c r="J2" s="6"/>
      <c r="K2" s="6"/>
      <c r="L2" s="3"/>
      <c r="M2" s="4"/>
      <c r="N2" s="4"/>
      <c r="O2" s="4"/>
      <c r="P2" s="11" t="s">
        <v>4</v>
      </c>
      <c r="Q2" s="11" t="s">
        <v>4</v>
      </c>
      <c r="R2" s="5" t="s">
        <v>5</v>
      </c>
      <c r="S2" s="5"/>
    </row>
    <row r="3" s="1" customFormat="1" ht="15" customHeight="1" spans="1:19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/>
      <c r="J3" s="7"/>
      <c r="K3" s="7"/>
      <c r="L3" s="7"/>
      <c r="M3" s="7"/>
      <c r="N3" s="7"/>
      <c r="O3" s="7"/>
      <c r="P3" s="7"/>
      <c r="Q3" s="7"/>
      <c r="R3" s="7" t="s">
        <v>14</v>
      </c>
      <c r="S3" s="7" t="s">
        <v>15</v>
      </c>
    </row>
    <row r="4" s="1" customFormat="1" ht="15" customHeight="1" spans="1:19">
      <c r="A4" s="7"/>
      <c r="B4" s="7"/>
      <c r="C4" s="7"/>
      <c r="D4" s="7"/>
      <c r="E4" s="7"/>
      <c r="F4" s="7"/>
      <c r="G4" s="7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24</v>
      </c>
      <c r="Q4" s="7" t="s">
        <v>25</v>
      </c>
      <c r="R4" s="7"/>
      <c r="S4" s="7"/>
    </row>
    <row r="5" s="1" customFormat="1" ht="15" customHeight="1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="1" customFormat="1" ht="34" customHeight="1" spans="1:19">
      <c r="A6" s="8" t="s">
        <v>4</v>
      </c>
      <c r="B6" s="8">
        <v>1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9">
        <f>1323.97+0</f>
        <v>1323.97</v>
      </c>
      <c r="I6" s="9">
        <v>27692.83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29016.8</v>
      </c>
      <c r="S6" s="8" t="s">
        <v>31</v>
      </c>
    </row>
    <row r="7" s="1" customFormat="1" ht="15" customHeight="1" spans="1:19">
      <c r="A7" s="8"/>
      <c r="B7" s="8">
        <v>2</v>
      </c>
      <c r="C7" s="8" t="s">
        <v>32</v>
      </c>
      <c r="D7" s="8" t="s">
        <v>33</v>
      </c>
      <c r="E7" s="8" t="s">
        <v>28</v>
      </c>
      <c r="F7" s="8" t="s">
        <v>29</v>
      </c>
      <c r="G7" s="8" t="s">
        <v>30</v>
      </c>
      <c r="H7" s="9">
        <f>3548.9+0</f>
        <v>3548.9</v>
      </c>
      <c r="I7" s="9">
        <v>261684.74</v>
      </c>
      <c r="J7" s="9">
        <v>0</v>
      </c>
      <c r="K7" s="9">
        <v>2099.97</v>
      </c>
      <c r="L7" s="9">
        <v>0</v>
      </c>
      <c r="M7" s="9">
        <v>0</v>
      </c>
      <c r="N7" s="9">
        <v>0</v>
      </c>
      <c r="O7" s="9">
        <v>8114.37</v>
      </c>
      <c r="P7" s="9">
        <v>0</v>
      </c>
      <c r="Q7" s="9">
        <v>0</v>
      </c>
      <c r="R7" s="9">
        <v>275447.98</v>
      </c>
      <c r="S7" s="8" t="s">
        <v>31</v>
      </c>
    </row>
    <row r="8" s="1" customFormat="1" ht="15" customHeight="1" spans="1:19">
      <c r="A8" s="8"/>
      <c r="B8" s="8"/>
      <c r="C8" s="8"/>
      <c r="D8" s="8"/>
      <c r="E8" s="8"/>
      <c r="F8" s="8" t="s">
        <v>34</v>
      </c>
      <c r="G8" s="8" t="s">
        <v>30</v>
      </c>
      <c r="H8" s="9">
        <f t="shared" ref="H8:H10" si="0">0+0</f>
        <v>0</v>
      </c>
      <c r="I8" s="9">
        <v>5359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5359</v>
      </c>
      <c r="S8" s="8" t="s">
        <v>35</v>
      </c>
    </row>
    <row r="9" s="1" customFormat="1" ht="15" customHeight="1" spans="1:19">
      <c r="A9" s="8"/>
      <c r="B9" s="8">
        <v>4</v>
      </c>
      <c r="C9" s="8" t="s">
        <v>36</v>
      </c>
      <c r="D9" s="8" t="s">
        <v>37</v>
      </c>
      <c r="E9" s="8" t="s">
        <v>28</v>
      </c>
      <c r="F9" s="8" t="s">
        <v>29</v>
      </c>
      <c r="G9" s="8" t="s">
        <v>30</v>
      </c>
      <c r="H9" s="9">
        <f t="shared" si="0"/>
        <v>0</v>
      </c>
      <c r="I9" s="9">
        <v>65256.73</v>
      </c>
      <c r="J9" s="9">
        <v>0</v>
      </c>
      <c r="K9" s="9">
        <v>141.02</v>
      </c>
      <c r="L9" s="9">
        <v>0</v>
      </c>
      <c r="M9" s="9">
        <v>0</v>
      </c>
      <c r="N9" s="9">
        <v>0</v>
      </c>
      <c r="O9" s="9">
        <v>944.46</v>
      </c>
      <c r="P9" s="9">
        <v>0</v>
      </c>
      <c r="Q9" s="9">
        <v>0</v>
      </c>
      <c r="R9" s="9">
        <v>66342.21</v>
      </c>
      <c r="S9" s="8" t="s">
        <v>31</v>
      </c>
    </row>
    <row r="10" s="1" customFormat="1" ht="15" customHeight="1" spans="1:19">
      <c r="A10" s="8"/>
      <c r="B10" s="8">
        <v>5</v>
      </c>
      <c r="C10" s="8" t="s">
        <v>38</v>
      </c>
      <c r="D10" s="8" t="s">
        <v>39</v>
      </c>
      <c r="E10" s="8" t="s">
        <v>28</v>
      </c>
      <c r="F10" s="8" t="s">
        <v>29</v>
      </c>
      <c r="G10" s="8" t="s">
        <v>30</v>
      </c>
      <c r="H10" s="9">
        <f t="shared" si="0"/>
        <v>0</v>
      </c>
      <c r="I10" s="9">
        <v>25310.34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477.67</v>
      </c>
      <c r="P10" s="9">
        <v>0</v>
      </c>
      <c r="Q10" s="9">
        <v>0</v>
      </c>
      <c r="R10" s="9">
        <v>25788.01</v>
      </c>
      <c r="S10" s="8" t="s">
        <v>31</v>
      </c>
    </row>
    <row r="11" s="1" customFormat="1" ht="15" customHeight="1" spans="1:19">
      <c r="A11" s="8"/>
      <c r="B11" s="10" t="s">
        <v>40</v>
      </c>
      <c r="C11" s="10"/>
      <c r="D11" s="10"/>
      <c r="E11" s="10"/>
      <c r="F11" s="10"/>
      <c r="G11" s="10"/>
      <c r="H11" s="9">
        <f>4872.87+0</f>
        <v>4872.87</v>
      </c>
      <c r="I11" s="9">
        <v>385303.64</v>
      </c>
      <c r="J11" s="9">
        <v>0</v>
      </c>
      <c r="K11" s="9">
        <v>2240.99</v>
      </c>
      <c r="L11" s="9">
        <v>0</v>
      </c>
      <c r="M11" s="9">
        <v>0</v>
      </c>
      <c r="N11" s="9">
        <v>0</v>
      </c>
      <c r="O11" s="9">
        <v>9536.5</v>
      </c>
      <c r="P11" s="9">
        <v>0</v>
      </c>
      <c r="Q11" s="9">
        <v>0</v>
      </c>
      <c r="R11" s="9">
        <v>401954</v>
      </c>
      <c r="S11" s="8" t="s">
        <v>4</v>
      </c>
    </row>
    <row r="12" s="1" customFormat="1" ht="15" customHeight="1" spans="1:19">
      <c r="A12" s="10" t="s">
        <v>41</v>
      </c>
      <c r="B12" s="10"/>
      <c r="C12" s="10"/>
      <c r="D12" s="10"/>
      <c r="E12" s="10"/>
      <c r="F12" s="10"/>
      <c r="G12" s="10"/>
      <c r="H12" s="9">
        <f t="shared" ref="H12:R12" si="1">SUM(H6:H10)</f>
        <v>4872.87</v>
      </c>
      <c r="I12" s="9">
        <f t="shared" si="1"/>
        <v>385303.64</v>
      </c>
      <c r="J12" s="9">
        <f t="shared" si="1"/>
        <v>0</v>
      </c>
      <c r="K12" s="9">
        <f t="shared" si="1"/>
        <v>2240.99</v>
      </c>
      <c r="L12" s="9">
        <f t="shared" si="1"/>
        <v>0</v>
      </c>
      <c r="M12" s="9">
        <f t="shared" si="1"/>
        <v>0</v>
      </c>
      <c r="N12" s="9">
        <f t="shared" si="1"/>
        <v>0</v>
      </c>
      <c r="O12" s="9">
        <f t="shared" si="1"/>
        <v>9536.5</v>
      </c>
      <c r="P12" s="9">
        <f t="shared" si="1"/>
        <v>0</v>
      </c>
      <c r="Q12" s="9">
        <f t="shared" si="1"/>
        <v>0</v>
      </c>
      <c r="R12" s="9">
        <f t="shared" si="1"/>
        <v>401954</v>
      </c>
      <c r="S12" s="8" t="s">
        <v>4</v>
      </c>
    </row>
  </sheetData>
  <mergeCells count="32">
    <mergeCell ref="A1:S1"/>
    <mergeCell ref="B2:F2"/>
    <mergeCell ref="H2:K2"/>
    <mergeCell ref="M2:O2"/>
    <mergeCell ref="R2:S2"/>
    <mergeCell ref="H3:Q3"/>
    <mergeCell ref="B11:G11"/>
    <mergeCell ref="A12:G12"/>
    <mergeCell ref="A3:A5"/>
    <mergeCell ref="A6:A11"/>
    <mergeCell ref="B3:B5"/>
    <mergeCell ref="B7:B8"/>
    <mergeCell ref="C3:C5"/>
    <mergeCell ref="C7:C8"/>
    <mergeCell ref="D3:D5"/>
    <mergeCell ref="D7:D8"/>
    <mergeCell ref="E3:E5"/>
    <mergeCell ref="E7:E8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F19" sqref="F19"/>
    </sheetView>
  </sheetViews>
  <sheetFormatPr defaultColWidth="9" defaultRowHeight="13.5" outlineLevelRow="7"/>
  <cols>
    <col min="1" max="1" width="9.26666666666667" style="1" customWidth="1"/>
    <col min="2" max="2" width="5.125" style="1" customWidth="1"/>
    <col min="3" max="3" width="10.9833333333333" style="1" customWidth="1"/>
    <col min="4" max="4" width="12.2" style="1" customWidth="1"/>
    <col min="5" max="5" width="5.125" style="1" customWidth="1"/>
    <col min="6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9" width="8.05" style="1" customWidth="1"/>
    <col min="20" max="16384" width="9" style="1"/>
  </cols>
  <sheetData>
    <row r="1" s="1" customFormat="1" ht="38.2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15" customHeight="1" spans="1:19">
      <c r="A2" s="3" t="s">
        <v>1</v>
      </c>
      <c r="B2" s="4" t="s">
        <v>2</v>
      </c>
      <c r="C2" s="4"/>
      <c r="D2" s="4"/>
      <c r="E2" s="4"/>
      <c r="F2" s="4"/>
      <c r="G2" s="5"/>
      <c r="H2" s="6" t="s">
        <v>3</v>
      </c>
      <c r="I2" s="6"/>
      <c r="J2" s="6"/>
      <c r="K2" s="6"/>
      <c r="L2" s="3"/>
      <c r="M2" s="4"/>
      <c r="N2" s="4"/>
      <c r="O2" s="4"/>
      <c r="P2" s="11" t="s">
        <v>4</v>
      </c>
      <c r="Q2" s="11" t="s">
        <v>4</v>
      </c>
      <c r="R2" s="5" t="s">
        <v>5</v>
      </c>
      <c r="S2" s="5"/>
    </row>
    <row r="3" s="1" customFormat="1" ht="15" customHeight="1" spans="1:19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/>
      <c r="J3" s="7"/>
      <c r="K3" s="7"/>
      <c r="L3" s="7"/>
      <c r="M3" s="7"/>
      <c r="N3" s="7"/>
      <c r="O3" s="7"/>
      <c r="P3" s="7"/>
      <c r="Q3" s="7"/>
      <c r="R3" s="7" t="s">
        <v>14</v>
      </c>
      <c r="S3" s="7" t="s">
        <v>15</v>
      </c>
    </row>
    <row r="4" s="1" customFormat="1" ht="15" customHeight="1" spans="1:19">
      <c r="A4" s="7"/>
      <c r="B4" s="7"/>
      <c r="C4" s="7"/>
      <c r="D4" s="7"/>
      <c r="E4" s="7"/>
      <c r="F4" s="7"/>
      <c r="G4" s="7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24</v>
      </c>
      <c r="Q4" s="7" t="s">
        <v>25</v>
      </c>
      <c r="R4" s="7"/>
      <c r="S4" s="7"/>
    </row>
    <row r="5" s="1" customFormat="1" ht="15" customHeight="1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="1" customFormat="1" ht="34" customHeight="1" spans="1:19">
      <c r="A6" s="8" t="s">
        <v>4</v>
      </c>
      <c r="B6" s="8">
        <v>1</v>
      </c>
      <c r="C6" s="8" t="s">
        <v>42</v>
      </c>
      <c r="D6" s="8" t="s">
        <v>43</v>
      </c>
      <c r="E6" s="8" t="s">
        <v>28</v>
      </c>
      <c r="F6" s="8" t="s">
        <v>44</v>
      </c>
      <c r="G6" s="8" t="s">
        <v>30</v>
      </c>
      <c r="H6" s="9">
        <f>59.7+0</f>
        <v>59.7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59.7</v>
      </c>
      <c r="S6" s="8" t="s">
        <v>35</v>
      </c>
    </row>
    <row r="7" s="1" customFormat="1" ht="15" customHeight="1" spans="1:19">
      <c r="A7" s="8"/>
      <c r="B7" s="10" t="s">
        <v>40</v>
      </c>
      <c r="C7" s="10"/>
      <c r="D7" s="10"/>
      <c r="E7" s="10"/>
      <c r="F7" s="10"/>
      <c r="G7" s="10"/>
      <c r="H7" s="9">
        <f>59.7+0</f>
        <v>59.7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59.7</v>
      </c>
      <c r="S7" s="8" t="s">
        <v>4</v>
      </c>
    </row>
    <row r="8" s="1" customFormat="1" ht="15" customHeight="1" spans="1:19">
      <c r="A8" s="10" t="s">
        <v>41</v>
      </c>
      <c r="B8" s="10"/>
      <c r="C8" s="10"/>
      <c r="D8" s="10"/>
      <c r="E8" s="10"/>
      <c r="F8" s="10"/>
      <c r="G8" s="10"/>
      <c r="H8" s="9">
        <f t="shared" ref="H8:R8" si="0">SUM(H6)</f>
        <v>59.7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  <c r="O8" s="9">
        <f t="shared" si="0"/>
        <v>0</v>
      </c>
      <c r="P8" s="9">
        <f t="shared" si="0"/>
        <v>0</v>
      </c>
      <c r="Q8" s="9">
        <f t="shared" si="0"/>
        <v>0</v>
      </c>
      <c r="R8" s="9">
        <f t="shared" si="0"/>
        <v>59.7</v>
      </c>
      <c r="S8" s="8" t="s">
        <v>4</v>
      </c>
    </row>
  </sheetData>
  <mergeCells count="28">
    <mergeCell ref="A1:S1"/>
    <mergeCell ref="B2:F2"/>
    <mergeCell ref="H2:K2"/>
    <mergeCell ref="M2:O2"/>
    <mergeCell ref="R2:S2"/>
    <mergeCell ref="H3:Q3"/>
    <mergeCell ref="B7:G7"/>
    <mergeCell ref="A8:G8"/>
    <mergeCell ref="A3:A5"/>
    <mergeCell ref="A6:A7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202305住院结算</vt:lpstr>
      <vt:lpstr>202305药店结算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2023-06-27T01:53:15Z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0D0A27006F674B09BE1039F7D3595F0C</vt:lpwstr>
  </property>
</Properties>
</file>