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765" activeTab="1"/>
  </bookViews>
  <sheets>
    <sheet name="202305住院结算" sheetId="13" r:id="rId1"/>
    <sheet name="202305药店结算" sheetId="15" r:id="rId2"/>
  </sheets>
  <calcPr calcId="144525"/>
</workbook>
</file>

<file path=xl/sharedStrings.xml><?xml version="1.0" encoding="utf-8"?>
<sst xmlns="http://schemas.openxmlformats.org/spreadsheetml/2006/main" count="97" uniqueCount="45">
  <si>
    <t>昆明市医疗保险定点医药机构费用结算明细表</t>
  </si>
  <si>
    <t>经办机构：</t>
  </si>
  <si>
    <t>经开区</t>
  </si>
  <si>
    <t>拨款时间：2023年6月26日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</si>
  <si>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</si>
  <si>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</si>
  <si>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</si>
  <si>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</si>
  <si>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</si>
  <si>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</si>
  <si>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</si>
  <si>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</si>
  <si>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</si>
  <si>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</si>
  <si>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</si>
  <si>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</si>
  <si>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</si>
  <si>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</si>
  <si>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</si>
  <si>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</si>
  <si>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</si>
  <si>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</si>
  <si>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</si>
  <si>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</si>
  <si>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</si>
  <si>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</si>
  <si>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</si>
  <si>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昆明市呈贡区洛羊街道社区卫生服务中心</t>
  </si>
  <si>
    <t>居民</t>
  </si>
  <si>
    <t>住院</t>
  </si>
  <si>
    <t>202305</t>
  </si>
  <si>
    <t>月预结算</t>
  </si>
  <si>
    <t>H53011400195</t>
  </si>
  <si>
    <t>昆明市经开人民医院</t>
  </si>
  <si>
    <t>生育住院</t>
  </si>
  <si>
    <t>月结算</t>
  </si>
  <si>
    <t>H53011400228</t>
  </si>
  <si>
    <t>昆明航天医院</t>
  </si>
  <si>
    <t>H53015402121</t>
  </si>
  <si>
    <t>昆明耀兴华瑞医院</t>
  </si>
  <si>
    <t>小计</t>
  </si>
  <si>
    <t>合计</t>
  </si>
  <si>
    <t>P53011403216</t>
  </si>
  <si>
    <t>云南龙马药业有限公司龙马大药房鸿仁堂华飞连锁店</t>
  </si>
  <si>
    <t>药店购药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</si>
</sst>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K20" sqref="K20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34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1323.97+0</f>
        <v>1323.97</v>
      </c>
      <c r="I6" s="9">
        <v>27692.83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29016.8</v>
      </c>
      <c r="S6" s="8" t="s">
        <v>31</v>
      </c>
    </row>
    <row r="7" s="1" customFormat="1" ht="15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30</v>
      </c>
      <c r="H7" s="9">
        <f>3548.9+0</f>
        <v>3548.9</v>
      </c>
      <c r="I7" s="9">
        <v>261684.74</v>
      </c>
      <c r="J7" s="9">
        <v>0</v>
      </c>
      <c r="K7" s="9">
        <v>2099.97</v>
      </c>
      <c r="L7" s="9">
        <v>0</v>
      </c>
      <c r="M7" s="9">
        <v>0</v>
      </c>
      <c r="N7" s="9">
        <v>0</v>
      </c>
      <c r="O7" s="9">
        <v>8114.37</v>
      </c>
      <c r="P7" s="9">
        <v>0</v>
      </c>
      <c r="Q7" s="9">
        <v>0</v>
      </c>
      <c r="R7" s="9">
        <v>275447.98</v>
      </c>
      <c r="S7" s="8" t="s">
        <v>31</v>
      </c>
    </row>
    <row r="8" s="1" customFormat="1" ht="15" customHeight="1" spans="1:19">
      <c r="A8" s="8"/>
      <c r="B8" s="8"/>
      <c r="C8" s="8"/>
      <c r="D8" s="8"/>
      <c r="E8" s="8"/>
      <c r="F8" s="8" t="s">
        <v>34</v>
      </c>
      <c r="G8" s="8" t="s">
        <v>30</v>
      </c>
      <c r="H8" s="9">
        <f t="shared" ref="H8:H10" si="0">0+0</f>
        <v>0</v>
      </c>
      <c r="I8" s="9">
        <v>5359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5359</v>
      </c>
      <c r="S8" s="8" t="s">
        <v>35</v>
      </c>
    </row>
    <row r="9" s="1" customFormat="1" ht="15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29</v>
      </c>
      <c r="G9" s="8" t="s">
        <v>30</v>
      </c>
      <c r="H9" s="9">
        <f t="shared" si="0"/>
        <v>0</v>
      </c>
      <c r="I9" s="9">
        <v>65256.73</v>
      </c>
      <c r="J9" s="9">
        <v>0</v>
      </c>
      <c r="K9" s="9">
        <v>141.02</v>
      </c>
      <c r="L9" s="9">
        <v>0</v>
      </c>
      <c r="M9" s="9">
        <v>0</v>
      </c>
      <c r="N9" s="9">
        <v>0</v>
      </c>
      <c r="O9" s="9">
        <v>944.46</v>
      </c>
      <c r="P9" s="9">
        <v>0</v>
      </c>
      <c r="Q9" s="9">
        <v>0</v>
      </c>
      <c r="R9" s="9">
        <v>66342.21</v>
      </c>
      <c r="S9" s="8" t="s">
        <v>31</v>
      </c>
    </row>
    <row r="10" s="1" customFormat="1" ht="15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 t="shared" si="0"/>
        <v>0</v>
      </c>
      <c r="I10" s="9">
        <v>25310.34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477.67</v>
      </c>
      <c r="P10" s="9">
        <v>0</v>
      </c>
      <c r="Q10" s="9">
        <v>0</v>
      </c>
      <c r="R10" s="9">
        <v>25788.01</v>
      </c>
      <c r="S10" s="8" t="s">
        <v>31</v>
      </c>
    </row>
    <row r="11" s="1" customFormat="1" ht="15" customHeight="1" spans="1:19">
      <c r="A11" s="8"/>
      <c r="B11" s="10" t="s">
        <v>40</v>
      </c>
      <c r="C11" s="10"/>
      <c r="D11" s="10"/>
      <c r="E11" s="10"/>
      <c r="F11" s="10"/>
      <c r="G11" s="10"/>
      <c r="H11" s="9">
        <f>4872.87+0</f>
        <v>4872.87</v>
      </c>
      <c r="I11" s="9">
        <v>385303.64</v>
      </c>
      <c r="J11" s="9">
        <v>0</v>
      </c>
      <c r="K11" s="9">
        <v>2240.99</v>
      </c>
      <c r="L11" s="9">
        <v>0</v>
      </c>
      <c r="M11" s="9">
        <v>0</v>
      </c>
      <c r="N11" s="9">
        <v>0</v>
      </c>
      <c r="O11" s="9">
        <v>9536.5</v>
      </c>
      <c r="P11" s="9">
        <v>0</v>
      </c>
      <c r="Q11" s="9">
        <v>0</v>
      </c>
      <c r="R11" s="9">
        <v>401954</v>
      </c>
      <c r="S11" s="8" t="s">
        <v>4</v>
      </c>
    </row>
    <row r="12" s="1" customFormat="1" ht="15" customHeight="1" spans="1:19">
      <c r="A12" s="10" t="s">
        <v>41</v>
      </c>
      <c r="B12" s="10"/>
      <c r="C12" s="10"/>
      <c r="D12" s="10"/>
      <c r="E12" s="10"/>
      <c r="F12" s="10"/>
      <c r="G12" s="10"/>
      <c r="H12" s="9">
        <f t="shared" ref="H12:R12" si="1">SUM(H6:H10)</f>
        <v>4872.87</v>
      </c>
      <c r="I12" s="9">
        <f t="shared" si="1"/>
        <v>385303.64</v>
      </c>
      <c r="J12" s="9">
        <f t="shared" si="1"/>
        <v>0</v>
      </c>
      <c r="K12" s="9">
        <f t="shared" si="1"/>
        <v>2240.99</v>
      </c>
      <c r="L12" s="9">
        <f t="shared" si="1"/>
        <v>0</v>
      </c>
      <c r="M12" s="9">
        <f t="shared" si="1"/>
        <v>0</v>
      </c>
      <c r="N12" s="9">
        <f t="shared" si="1"/>
        <v>0</v>
      </c>
      <c r="O12" s="9">
        <f t="shared" si="1"/>
        <v>9536.5</v>
      </c>
      <c r="P12" s="9">
        <f t="shared" si="1"/>
        <v>0</v>
      </c>
      <c r="Q12" s="9">
        <f t="shared" si="1"/>
        <v>0</v>
      </c>
      <c r="R12" s="9">
        <f t="shared" si="1"/>
        <v>401954</v>
      </c>
      <c r="S12" s="8" t="s">
        <v>4</v>
      </c>
    </row>
  </sheetData>
  <mergeCells count="32">
    <mergeCell ref="A1:S1"/>
    <mergeCell ref="B2:F2"/>
    <mergeCell ref="H2:K2"/>
    <mergeCell ref="M2:O2"/>
    <mergeCell ref="R2:S2"/>
    <mergeCell ref="H3:Q3"/>
    <mergeCell ref="B11:G11"/>
    <mergeCell ref="A12:G12"/>
    <mergeCell ref="A3:A5"/>
    <mergeCell ref="A6:A11"/>
    <mergeCell ref="B3:B5"/>
    <mergeCell ref="B7:B8"/>
    <mergeCell ref="C3:C5"/>
    <mergeCell ref="C7:C8"/>
    <mergeCell ref="D3:D5"/>
    <mergeCell ref="D7:D8"/>
    <mergeCell ref="E3:E5"/>
    <mergeCell ref="E7:E8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F19" sqref="F19"/>
    </sheetView>
  </sheetViews>
  <sheetFormatPr defaultColWidth="9" defaultRowHeight="13.5" outlineLevelRow="7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3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34" customHeight="1" spans="1:19">
      <c r="A6" s="8" t="s">
        <v>4</v>
      </c>
      <c r="B6" s="8">
        <v>1</v>
      </c>
      <c r="C6" s="8" t="s">
        <v>42</v>
      </c>
      <c r="D6" s="8" t="s">
        <v>43</v>
      </c>
      <c r="E6" s="8" t="s">
        <v>28</v>
      </c>
      <c r="F6" s="8" t="s">
        <v>44</v>
      </c>
      <c r="G6" s="8" t="s">
        <v>30</v>
      </c>
      <c r="H6" s="9">
        <f>59.7+0</f>
        <v>59.7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59.7</v>
      </c>
      <c r="S6" s="8" t="s">
        <v>35</v>
      </c>
    </row>
    <row r="7" s="1" customFormat="1" ht="15" customHeight="1" spans="1:19">
      <c r="A7" s="8"/>
      <c r="B7" s="10" t="s">
        <v>40</v>
      </c>
      <c r="C7" s="10"/>
      <c r="D7" s="10"/>
      <c r="E7" s="10"/>
      <c r="F7" s="10"/>
      <c r="G7" s="10"/>
      <c r="H7" s="9">
        <f>59.7+0</f>
        <v>59.7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59.7</v>
      </c>
      <c r="S7" s="8" t="s">
        <v>4</v>
      </c>
    </row>
    <row r="8" s="1" customFormat="1" ht="15" customHeight="1" spans="1:19">
      <c r="A8" s="10" t="s">
        <v>41</v>
      </c>
      <c r="B8" s="10"/>
      <c r="C8" s="10"/>
      <c r="D8" s="10"/>
      <c r="E8" s="10"/>
      <c r="F8" s="10"/>
      <c r="G8" s="10"/>
      <c r="H8" s="9">
        <f t="shared" ref="H8:R8" si="0">SUM(H6)</f>
        <v>59.7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59.7</v>
      </c>
      <c r="S8" s="8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7:G7"/>
    <mergeCell ref="A8:G8"/>
    <mergeCell ref="A3:A5"/>
    <mergeCell ref="A6:A7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202305住院结算</vt:lpstr>
      <vt:lpstr>202305药店结算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2023-06-27T01:53:15Z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