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2306住院结算" sheetId="13" r:id="rId1"/>
  </sheets>
  <calcPr calcId="144525"/>
</workbook>
</file>

<file path=xl/sharedStrings.xml><?xml version="1.0" encoding="utf-8"?>
<sst xmlns="http://schemas.openxmlformats.org/spreadsheetml/2006/main" count="98" uniqueCount="52">
  <si>
    <t>昆明市医疗保险定点医药机构费用结算、内审、拨付明细表</t>
  </si>
  <si>
    <t>经办机构：</t>
  </si>
  <si>
    <t>经开区</t>
  </si>
  <si>
    <t>拨款时间：2023年7月26日</t>
  </si>
  <si>
    <t/>
  </si>
  <si>
    <t>单位：元</t>
  </si>
  <si>
    <t>上级机构</t>
  </si>
  <si>
    <t>序号</t>
  </si>
  <si>
    <t>机构编码</t>
  </si>
  <si>
    <t>机构名称</t>
  </si>
  <si>
    <t>险种</t>
  </si>
  <si>
    <t>结算类别</t>
  </si>
  <si>
    <t>费款所属期</t>
  </si>
  <si>
    <t>医保实际支付费用</t>
  </si>
  <si>
    <t>实付合计</t>
  </si>
  <si>
    <t>结算方式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</si>
  <si>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</si>
  <si>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</si>
  <si>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</si>
  <si>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</si>
  <si>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</si>
  <si>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</si>
  <si>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</si>
  <si>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</si>
  <si>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</si>
  <si>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</si>
  <si>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H53011400045</t>
  </si>
  <si>
    <t>昆明市呈贡区洛羊街道社区卫生服务中心</t>
  </si>
  <si>
    <t>居民</t>
  </si>
  <si>
    <t>住院</t>
  </si>
  <si>
    <t>202306</t>
  </si>
  <si>
    <t>月预结算</t>
  </si>
  <si>
    <t>门诊</t>
  </si>
  <si>
    <t>月结算</t>
  </si>
  <si>
    <t>H53011400046</t>
  </si>
  <si>
    <t>昆明经济技术开发区八公里社区卫生服务中心</t>
  </si>
  <si>
    <t>H53011400068</t>
  </si>
  <si>
    <t>官渡区阿拉街道社区卫生服务中心（昆明市官渡区中医骨科医院）</t>
  </si>
  <si>
    <t>H53011400071</t>
  </si>
  <si>
    <t>云南省荣誉军人康复医院</t>
  </si>
  <si>
    <t>H53011400195</t>
  </si>
  <si>
    <t>昆明市经开人民医院</t>
  </si>
  <si>
    <t>H53011400228</t>
  </si>
  <si>
    <t>昆明航天医院</t>
  </si>
  <si>
    <t>H53011400402</t>
  </si>
  <si>
    <t>昆明经济技术开发区出口加工区社区卫生服务中心</t>
  </si>
  <si>
    <t>H53015401681</t>
  </si>
  <si>
    <t>昆明市经开人民医院第一门诊部</t>
  </si>
  <si>
    <t>H53015402121</t>
  </si>
  <si>
    <t>昆明耀兴华瑞医院</t>
  </si>
  <si>
    <t>小计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</si>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</sst>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b/>
      <sz val="16"/>
      <color rgb="FF333333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rgb="FF333333"/>
      <name val="宋体"/>
      <charset val="134"/>
      <scheme val="minor"/>
    </font>
    <font>
      <b/>
      <sz val="9"/>
      <color rgb="FF33333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0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23" fillId="24" borderId="3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workbookViewId="0">
      <selection activeCell="H15" sqref="H15"/>
    </sheetView>
  </sheetViews>
  <sheetFormatPr defaultColWidth="9" defaultRowHeight="13.5"/>
  <cols>
    <col min="1" max="1" width="9.26666666666667" style="1" customWidth="1"/>
    <col min="2" max="2" width="5.125" style="1" customWidth="1"/>
    <col min="3" max="3" width="10.9833333333333" style="1" customWidth="1"/>
    <col min="4" max="4" width="12.2" style="1" customWidth="1"/>
    <col min="5" max="5" width="5.125" style="1" customWidth="1"/>
    <col min="6" max="6" width="7.44166666666667" style="1" customWidth="1"/>
    <col min="7" max="7" width="7.56666666666667" style="1" customWidth="1"/>
    <col min="8" max="14" width="9.75833333333333" style="1" customWidth="1"/>
    <col min="15" max="16" width="8.94166666666667" style="1" customWidth="1"/>
    <col min="17" max="17" width="8" style="1" hidden="1"/>
    <col min="18" max="18" width="10.575" style="1" customWidth="1"/>
    <col min="19" max="19" width="8.05" style="1" customWidth="1"/>
    <col min="20" max="16384" width="9" style="1"/>
  </cols>
  <sheetData>
    <row r="1" s="1" customFormat="1" ht="38.2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15" customHeight="1" spans="1:19">
      <c r="A2" s="3" t="s">
        <v>1</v>
      </c>
      <c r="B2" s="4" t="s">
        <v>2</v>
      </c>
      <c r="C2" s="4"/>
      <c r="D2" s="4"/>
      <c r="E2" s="4"/>
      <c r="F2" s="4"/>
      <c r="G2" s="5"/>
      <c r="H2" s="6" t="s">
        <v>3</v>
      </c>
      <c r="I2" s="6"/>
      <c r="J2" s="6"/>
      <c r="K2" s="6"/>
      <c r="L2" s="3"/>
      <c r="M2" s="4"/>
      <c r="N2" s="4"/>
      <c r="O2" s="4"/>
      <c r="P2" s="11" t="s">
        <v>4</v>
      </c>
      <c r="Q2" s="11" t="s">
        <v>4</v>
      </c>
      <c r="R2" s="5" t="s">
        <v>5</v>
      </c>
      <c r="S2" s="5"/>
    </row>
    <row r="3" s="1" customFormat="1" ht="15" customHeight="1" spans="1:19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/>
      <c r="J3" s="7"/>
      <c r="K3" s="7"/>
      <c r="L3" s="7"/>
      <c r="M3" s="7"/>
      <c r="N3" s="7"/>
      <c r="O3" s="7"/>
      <c r="P3" s="7"/>
      <c r="Q3" s="7"/>
      <c r="R3" s="7" t="s">
        <v>14</v>
      </c>
      <c r="S3" s="7" t="s">
        <v>15</v>
      </c>
    </row>
    <row r="4" s="1" customFormat="1" ht="15" customHeight="1" spans="1:19">
      <c r="A4" s="7"/>
      <c r="B4" s="7"/>
      <c r="C4" s="7"/>
      <c r="D4" s="7"/>
      <c r="E4" s="7"/>
      <c r="F4" s="7"/>
      <c r="G4" s="7"/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7" t="s">
        <v>24</v>
      </c>
      <c r="Q4" s="7" t="s">
        <v>25</v>
      </c>
      <c r="R4" s="7"/>
      <c r="S4" s="7"/>
    </row>
    <row r="5" s="1" customFormat="1" ht="15" customHeight="1" spans="1:1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="1" customFormat="1" ht="19" customHeight="1" spans="1:19">
      <c r="A6" s="8" t="s">
        <v>4</v>
      </c>
      <c r="B6" s="8">
        <v>1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30</v>
      </c>
      <c r="H6" s="9">
        <f>1496.5+0</f>
        <v>1496.5</v>
      </c>
      <c r="I6" s="9">
        <v>31194.18</v>
      </c>
      <c r="J6" s="9">
        <v>0</v>
      </c>
      <c r="K6" s="9">
        <v>435.37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33126.05</v>
      </c>
      <c r="S6" s="8" t="s">
        <v>31</v>
      </c>
    </row>
    <row r="7" s="1" customFormat="1" ht="15" customHeight="1" spans="1:19">
      <c r="A7" s="8"/>
      <c r="B7" s="8"/>
      <c r="C7" s="8"/>
      <c r="D7" s="8"/>
      <c r="E7" s="8"/>
      <c r="F7" s="8" t="s">
        <v>32</v>
      </c>
      <c r="G7" s="8" t="s">
        <v>30</v>
      </c>
      <c r="H7" s="9">
        <f>16199.19+0</f>
        <v>16199.19</v>
      </c>
      <c r="I7" s="9">
        <v>22537.39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38736.58</v>
      </c>
      <c r="S7" s="8" t="s">
        <v>33</v>
      </c>
    </row>
    <row r="8" s="1" customFormat="1" ht="34" customHeight="1" spans="1:19">
      <c r="A8" s="8"/>
      <c r="B8" s="8">
        <v>3</v>
      </c>
      <c r="C8" s="8" t="s">
        <v>34</v>
      </c>
      <c r="D8" s="8" t="s">
        <v>35</v>
      </c>
      <c r="E8" s="8" t="s">
        <v>28</v>
      </c>
      <c r="F8" s="8" t="s">
        <v>32</v>
      </c>
      <c r="G8" s="8" t="s">
        <v>30</v>
      </c>
      <c r="H8" s="9">
        <f>989.3+0</f>
        <v>989.3</v>
      </c>
      <c r="I8" s="9">
        <v>20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1009.3</v>
      </c>
      <c r="S8" s="8" t="s">
        <v>33</v>
      </c>
    </row>
    <row r="9" s="1" customFormat="1" ht="45" customHeight="1" spans="1:19">
      <c r="A9" s="8"/>
      <c r="B9" s="8">
        <v>4</v>
      </c>
      <c r="C9" s="8" t="s">
        <v>36</v>
      </c>
      <c r="D9" s="8" t="s">
        <v>37</v>
      </c>
      <c r="E9" s="8" t="s">
        <v>28</v>
      </c>
      <c r="F9" s="8" t="s">
        <v>32</v>
      </c>
      <c r="G9" s="8" t="s">
        <v>30</v>
      </c>
      <c r="H9" s="9">
        <f>699.61+0</f>
        <v>699.61</v>
      </c>
      <c r="I9" s="9">
        <v>32974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33673.61</v>
      </c>
      <c r="S9" s="8" t="s">
        <v>33</v>
      </c>
    </row>
    <row r="10" s="1" customFormat="1" ht="23" customHeight="1" spans="1:19">
      <c r="A10" s="8"/>
      <c r="B10" s="8">
        <v>5</v>
      </c>
      <c r="C10" s="8" t="s">
        <v>38</v>
      </c>
      <c r="D10" s="8" t="s">
        <v>39</v>
      </c>
      <c r="E10" s="8" t="s">
        <v>28</v>
      </c>
      <c r="F10" s="8" t="s">
        <v>29</v>
      </c>
      <c r="G10" s="8" t="s">
        <v>30</v>
      </c>
      <c r="H10" s="9">
        <f>0+0</f>
        <v>0</v>
      </c>
      <c r="I10" s="9">
        <v>3100.83</v>
      </c>
      <c r="J10" s="9">
        <v>0</v>
      </c>
      <c r="K10" s="9">
        <v>502.04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3602.87</v>
      </c>
      <c r="S10" s="8" t="s">
        <v>31</v>
      </c>
    </row>
    <row r="11" s="1" customFormat="1" ht="15" customHeight="1" spans="1:19">
      <c r="A11" s="8"/>
      <c r="B11" s="8">
        <v>6</v>
      </c>
      <c r="C11" s="8" t="s">
        <v>40</v>
      </c>
      <c r="D11" s="8" t="s">
        <v>41</v>
      </c>
      <c r="E11" s="8" t="s">
        <v>28</v>
      </c>
      <c r="F11" s="8" t="s">
        <v>29</v>
      </c>
      <c r="G11" s="8" t="s">
        <v>30</v>
      </c>
      <c r="H11" s="9">
        <f>5489.67+0</f>
        <v>5489.67</v>
      </c>
      <c r="I11" s="9">
        <v>231141.87</v>
      </c>
      <c r="J11" s="9">
        <v>0</v>
      </c>
      <c r="K11" s="9">
        <v>1069.28</v>
      </c>
      <c r="L11" s="9">
        <v>0</v>
      </c>
      <c r="M11" s="9">
        <v>0</v>
      </c>
      <c r="N11" s="9">
        <v>0</v>
      </c>
      <c r="O11" s="9">
        <v>9812.36</v>
      </c>
      <c r="P11" s="9">
        <v>0</v>
      </c>
      <c r="Q11" s="9">
        <v>0</v>
      </c>
      <c r="R11" s="9">
        <v>247513.18</v>
      </c>
      <c r="S11" s="8" t="s">
        <v>31</v>
      </c>
    </row>
    <row r="12" s="1" customFormat="1" ht="15" customHeight="1" spans="1:19">
      <c r="A12" s="8"/>
      <c r="B12" s="8"/>
      <c r="C12" s="8"/>
      <c r="D12" s="8"/>
      <c r="E12" s="8"/>
      <c r="F12" s="8" t="s">
        <v>32</v>
      </c>
      <c r="G12" s="8" t="s">
        <v>30</v>
      </c>
      <c r="H12" s="9">
        <f>19588.75+0</f>
        <v>19588.75</v>
      </c>
      <c r="I12" s="9">
        <v>148751.28</v>
      </c>
      <c r="J12" s="9">
        <v>0</v>
      </c>
      <c r="K12" s="9">
        <v>36503.24</v>
      </c>
      <c r="L12" s="9">
        <v>0</v>
      </c>
      <c r="M12" s="9">
        <v>0</v>
      </c>
      <c r="N12" s="9">
        <v>0</v>
      </c>
      <c r="O12" s="9">
        <v>1686.09</v>
      </c>
      <c r="P12" s="9">
        <v>0</v>
      </c>
      <c r="Q12" s="9">
        <v>0</v>
      </c>
      <c r="R12" s="9">
        <v>206529.36</v>
      </c>
      <c r="S12" s="8" t="s">
        <v>33</v>
      </c>
    </row>
    <row r="13" s="1" customFormat="1" ht="15" customHeight="1" spans="1:19">
      <c r="A13" s="8"/>
      <c r="B13" s="8">
        <v>8</v>
      </c>
      <c r="C13" s="8" t="s">
        <v>42</v>
      </c>
      <c r="D13" s="8" t="s">
        <v>43</v>
      </c>
      <c r="E13" s="8" t="s">
        <v>28</v>
      </c>
      <c r="F13" s="8" t="s">
        <v>29</v>
      </c>
      <c r="G13" s="8" t="s">
        <v>30</v>
      </c>
      <c r="H13" s="9">
        <f>0+0</f>
        <v>0</v>
      </c>
      <c r="I13" s="9">
        <v>31103.04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31103.04</v>
      </c>
      <c r="S13" s="8" t="s">
        <v>31</v>
      </c>
    </row>
    <row r="14" s="1" customFormat="1" ht="15" customHeight="1" spans="1:19">
      <c r="A14" s="8"/>
      <c r="B14" s="8"/>
      <c r="C14" s="8"/>
      <c r="D14" s="8"/>
      <c r="E14" s="8"/>
      <c r="F14" s="8" t="s">
        <v>32</v>
      </c>
      <c r="G14" s="8" t="s">
        <v>30</v>
      </c>
      <c r="H14" s="9">
        <f>130.57+0</f>
        <v>130.57</v>
      </c>
      <c r="I14" s="9">
        <v>1344.36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334.97</v>
      </c>
      <c r="P14" s="9">
        <v>0</v>
      </c>
      <c r="Q14" s="9">
        <v>0</v>
      </c>
      <c r="R14" s="9">
        <v>1809.9</v>
      </c>
      <c r="S14" s="8" t="s">
        <v>33</v>
      </c>
    </row>
    <row r="15" s="1" customFormat="1" ht="34" customHeight="1" spans="1:19">
      <c r="A15" s="8"/>
      <c r="B15" s="8">
        <v>10</v>
      </c>
      <c r="C15" s="8" t="s">
        <v>44</v>
      </c>
      <c r="D15" s="8" t="s">
        <v>45</v>
      </c>
      <c r="E15" s="8" t="s">
        <v>28</v>
      </c>
      <c r="F15" s="8" t="s">
        <v>32</v>
      </c>
      <c r="G15" s="8" t="s">
        <v>30</v>
      </c>
      <c r="H15" s="9">
        <f>593+0</f>
        <v>593</v>
      </c>
      <c r="I15" s="9">
        <v>758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1351</v>
      </c>
      <c r="S15" s="8" t="s">
        <v>33</v>
      </c>
    </row>
    <row r="16" s="1" customFormat="1" ht="23" customHeight="1" spans="1:19">
      <c r="A16" s="8"/>
      <c r="B16" s="8">
        <v>11</v>
      </c>
      <c r="C16" s="8" t="s">
        <v>46</v>
      </c>
      <c r="D16" s="8" t="s">
        <v>47</v>
      </c>
      <c r="E16" s="8" t="s">
        <v>28</v>
      </c>
      <c r="F16" s="8" t="s">
        <v>32</v>
      </c>
      <c r="G16" s="8" t="s">
        <v>30</v>
      </c>
      <c r="H16" s="9">
        <f>135.01+0</f>
        <v>135.01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135.01</v>
      </c>
      <c r="S16" s="8" t="s">
        <v>33</v>
      </c>
    </row>
    <row r="17" s="1" customFormat="1" ht="15" customHeight="1" spans="1:19">
      <c r="A17" s="8"/>
      <c r="B17" s="8">
        <v>12</v>
      </c>
      <c r="C17" s="8" t="s">
        <v>48</v>
      </c>
      <c r="D17" s="8" t="s">
        <v>49</v>
      </c>
      <c r="E17" s="8" t="s">
        <v>28</v>
      </c>
      <c r="F17" s="8" t="s">
        <v>29</v>
      </c>
      <c r="G17" s="8" t="s">
        <v>30</v>
      </c>
      <c r="H17" s="9">
        <f>0+0</f>
        <v>0</v>
      </c>
      <c r="I17" s="9">
        <v>19129.56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456.75</v>
      </c>
      <c r="P17" s="9">
        <v>0</v>
      </c>
      <c r="Q17" s="9">
        <v>0</v>
      </c>
      <c r="R17" s="9">
        <v>19586.31</v>
      </c>
      <c r="S17" s="8" t="s">
        <v>31</v>
      </c>
    </row>
    <row r="18" s="1" customFormat="1" ht="15" customHeight="1" spans="1:19">
      <c r="A18" s="8"/>
      <c r="B18" s="8"/>
      <c r="C18" s="8"/>
      <c r="D18" s="8"/>
      <c r="E18" s="8"/>
      <c r="F18" s="8" t="s">
        <v>32</v>
      </c>
      <c r="G18" s="8" t="s">
        <v>30</v>
      </c>
      <c r="H18" s="9">
        <f>1231.13+0</f>
        <v>1231.13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1231.13</v>
      </c>
      <c r="S18" s="8" t="s">
        <v>33</v>
      </c>
    </row>
    <row r="19" s="1" customFormat="1" ht="15" customHeight="1" spans="1:19">
      <c r="A19" s="8"/>
      <c r="B19" s="10" t="s">
        <v>50</v>
      </c>
      <c r="C19" s="10"/>
      <c r="D19" s="10"/>
      <c r="E19" s="10"/>
      <c r="F19" s="10"/>
      <c r="G19" s="10"/>
      <c r="H19" s="9">
        <f>46552.73+0</f>
        <v>46552.73</v>
      </c>
      <c r="I19" s="9">
        <v>522054.51</v>
      </c>
      <c r="J19" s="9">
        <v>0</v>
      </c>
      <c r="K19" s="9">
        <v>38509.93</v>
      </c>
      <c r="L19" s="9">
        <v>0</v>
      </c>
      <c r="M19" s="9">
        <v>0</v>
      </c>
      <c r="N19" s="9">
        <v>0</v>
      </c>
      <c r="O19" s="9">
        <v>12290.17</v>
      </c>
      <c r="P19" s="9">
        <v>0</v>
      </c>
      <c r="Q19" s="9">
        <v>0</v>
      </c>
      <c r="R19" s="9">
        <v>619407.34</v>
      </c>
      <c r="S19" s="8" t="s">
        <v>4</v>
      </c>
    </row>
    <row r="20" s="1" customFormat="1" ht="15" customHeight="1" spans="1:19">
      <c r="A20" s="10" t="s">
        <v>51</v>
      </c>
      <c r="B20" s="10"/>
      <c r="C20" s="10"/>
      <c r="D20" s="10"/>
      <c r="E20" s="10"/>
      <c r="F20" s="10"/>
      <c r="G20" s="10"/>
      <c r="H20" s="9">
        <f t="shared" ref="H20:R20" si="0">SUM(H6:H18)</f>
        <v>46552.73</v>
      </c>
      <c r="I20" s="9">
        <f t="shared" si="0"/>
        <v>522054.51</v>
      </c>
      <c r="J20" s="9">
        <f t="shared" si="0"/>
        <v>0</v>
      </c>
      <c r="K20" s="9">
        <f t="shared" si="0"/>
        <v>38509.93</v>
      </c>
      <c r="L20" s="9">
        <f t="shared" si="0"/>
        <v>0</v>
      </c>
      <c r="M20" s="9">
        <f t="shared" si="0"/>
        <v>0</v>
      </c>
      <c r="N20" s="9">
        <f t="shared" si="0"/>
        <v>0</v>
      </c>
      <c r="O20" s="9">
        <f t="shared" si="0"/>
        <v>12290.17</v>
      </c>
      <c r="P20" s="9">
        <f t="shared" si="0"/>
        <v>0</v>
      </c>
      <c r="Q20" s="9">
        <f t="shared" si="0"/>
        <v>0</v>
      </c>
      <c r="R20" s="9">
        <f t="shared" si="0"/>
        <v>619407.34</v>
      </c>
      <c r="S20" s="8" t="s">
        <v>4</v>
      </c>
    </row>
  </sheetData>
  <mergeCells count="44">
    <mergeCell ref="A1:S1"/>
    <mergeCell ref="B2:F2"/>
    <mergeCell ref="H2:K2"/>
    <mergeCell ref="M2:O2"/>
    <mergeCell ref="R2:S2"/>
    <mergeCell ref="H3:Q3"/>
    <mergeCell ref="B19:G19"/>
    <mergeCell ref="A20:G20"/>
    <mergeCell ref="A3:A5"/>
    <mergeCell ref="A6:A19"/>
    <mergeCell ref="B3:B5"/>
    <mergeCell ref="B6:B7"/>
    <mergeCell ref="B11:B12"/>
    <mergeCell ref="B13:B14"/>
    <mergeCell ref="B17:B18"/>
    <mergeCell ref="C3:C5"/>
    <mergeCell ref="C6:C7"/>
    <mergeCell ref="C11:C12"/>
    <mergeCell ref="C13:C14"/>
    <mergeCell ref="C17:C18"/>
    <mergeCell ref="D3:D5"/>
    <mergeCell ref="D6:D7"/>
    <mergeCell ref="D11:D12"/>
    <mergeCell ref="D13:D14"/>
    <mergeCell ref="D17:D18"/>
    <mergeCell ref="E3:E5"/>
    <mergeCell ref="E6:E7"/>
    <mergeCell ref="E11:E12"/>
    <mergeCell ref="E13:E14"/>
    <mergeCell ref="E17:E18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202306住院结算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2023-07-31T03:41:46Z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0D0A27006F674B09BE1039F7D3595F0C</vt:lpwstr>
  </property>
</Properties>
</file>