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activeTab="4"/>
  </bookViews>
  <sheets>
    <sheet name="财务收支预算总表" sheetId="1" r:id="rId1"/>
    <sheet name="部门收入预算表" sheetId="2" r:id="rId2"/>
    <sheet name="部门支出预算表" sheetId="3" r:id="rId3"/>
    <sheet name="部门财政拨款收支预算总表" sheetId="4" r:id="rId4"/>
    <sheet name="部门一般公共预算支出预算表" sheetId="5" r:id="rId5"/>
    <sheet name="部门基本支出预算表" sheetId="8" r:id="rId6"/>
    <sheet name="部门政府性基金预算支出预算表" sheetId="7" r:id="rId7"/>
    <sheet name="部门政府采购预算表" sheetId="13" r:id="rId8"/>
    <sheet name="部门一般公共预算“三公”经费支出预算表" sheetId="6" r:id="rId9"/>
    <sheet name="部门项目支出绩效目标表（本级）" sheetId="11" r:id="rId10"/>
    <sheet name="市对下转移支付绩效目标表 " sheetId="17" r:id="rId11"/>
    <sheet name="部门政府购买服务预算表" sheetId="14" r:id="rId12"/>
    <sheet name="部门项目支出预算表 " sheetId="18" r:id="rId13"/>
    <sheet name="市对下转移支付预算表" sheetId="19" r:id="rId14"/>
    <sheet name="新增资产配置表" sheetId="12" r:id="rId15"/>
    <sheet name="部门项目中期规划预算表" sheetId="15" r:id="rId16"/>
  </sheets>
  <definedNames>
    <definedName name="_xlnm.Print_Titles" localSheetId="0">财务收支预算总表!$A:$A,财务收支预算总表!$1:$1</definedName>
    <definedName name="_xlnm.Print_Titles" localSheetId="1">部门收入预算表!$A:$A,部门收入预算表!$1:$1</definedName>
    <definedName name="_xlnm.Print_Titles" localSheetId="2">部门支出预算表!$A:$A,部门支出预算表!$1:$1</definedName>
    <definedName name="_xlnm.Print_Titles" localSheetId="3">部门财政拨款收支预算总表!$A:$A,部门财政拨款收支预算总表!$1:$1</definedName>
    <definedName name="_xlnm.Print_Titles" localSheetId="4">部门一般公共预算支出预算表!$A:$A,部门一般公共预算支出预算表!$1:$1</definedName>
    <definedName name="_xlnm.Print_Titles" localSheetId="8">部门一般公共预算“三公”经费支出预算表!$A:$A,部门一般公共预算“三公”经费支出预算表!$1:$1</definedName>
    <definedName name="_xlnm.Print_Titles" localSheetId="6">部门政府性基金预算支出预算表!$A:$A,部门政府性基金预算支出预算表!$1:$1</definedName>
    <definedName name="_xlnm.Print_Titles" localSheetId="9">'部门项目支出绩效目标表（本级）'!$5:$5</definedName>
    <definedName name="_xlnm.Print_Titles" localSheetId="14">新增资产配置表!$A:$A,新增资产配置表!$1:$1</definedName>
    <definedName name="_xlnm.Print_Titles" localSheetId="7">部门政府采购预算表!$5:$7</definedName>
    <definedName name="_xlnm.Print_Titles" localSheetId="11">部门政府购买服务预算表!$A:$A,部门政府购买服务预算表!$1:$1</definedName>
    <definedName name="_xlnm.Print_Titles" localSheetId="15">部门项目中期规划预算表!$A:$A,部门项目中期规划预算表!$1:$1</definedName>
    <definedName name="_xlnm.Print_Titles" localSheetId="10">'市对下转移支付绩效目标表 '!$A:$A,'市对下转移支付绩效目标表 '!$1:$1</definedName>
    <definedName name="_xlnm.Print_Titles" localSheetId="12">'部门项目支出预算表 '!$A:$A,'部门项目支出预算表 '!$1:$1</definedName>
    <definedName name="_xlnm.Print_Titles" localSheetId="13">市对下转移支付预算表!$A:$A,市对下转移支付预算表!$1:$1</definedName>
    <definedName name="_xlnm.Print_Area" localSheetId="15">部门项目中期规划预算表!$A$1:$G$19</definedName>
    <definedName name="_xlnm.Print_Area" localSheetId="0">财务收支预算总表!$A$2:$D$35</definedName>
    <definedName name="_xlnm.Print_Area" localSheetId="1">部门收入预算表!$A$1:$T$11</definedName>
    <definedName name="_xlnm.Print_Area" localSheetId="2">部门支出预算表!$A$2:$O$22</definedName>
    <definedName name="_xlnm.Print_Area" localSheetId="3">部门财政拨款收支预算总表!$A$1:$D$35</definedName>
    <definedName name="_xlnm.Print_Area" localSheetId="4">部门一般公共预算支出预算表!$A$3:$G$22</definedName>
    <definedName name="_xlnm.Print_Titles" localSheetId="5">部门基本支出预算表!$5:$6</definedName>
    <definedName name="_xlnm.Print_Area" localSheetId="6">部门政府性基金预算支出预算表!$A$2:$E$9</definedName>
    <definedName name="_xlnm.Print_Area" localSheetId="9">'部门项目支出绩效目标表（本级）'!$A$3:$J$73</definedName>
  </definedNames>
  <calcPr calcId="144525"/>
</workbook>
</file>

<file path=xl/sharedStrings.xml><?xml version="1.0" encoding="utf-8"?>
<sst xmlns="http://schemas.openxmlformats.org/spreadsheetml/2006/main" count="1709" uniqueCount="495">
  <si>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</si>
  <si>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</si>
  <si>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</si>
  <si>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</si>
  <si>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</si>
  <si>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</si>
  <si>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</si>
  <si>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</si>
  <si>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</si>
  <si>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</si>
  <si>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</si>
  <si>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</si>
  <si>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</si>
  <si>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</si>
  <si>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</si>
  <si>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</si>
  <si>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</si>
  <si>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</si>
  <si>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</si>
  <si>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</si>
  <si>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</si>
  <si>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</si>
  <si>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</si>
  <si>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</si>
  <si>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</si>
  <si>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</si>
  <si>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</si>
  <si>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</si>
  <si>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</si>
  <si>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</si>
  <si>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</si>
  <si>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</si>
  <si>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</si>
  <si>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</si>
  <si>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</si>
  <si>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</si>
  <si>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</si>
  <si>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</si>
  <si>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</si>
  <si>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</si>
  <si>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</si>
  <si>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</si>
  <si>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</si>
  <si>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</si>
  <si>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</si>
  <si>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</si>
  <si>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</si>
  <si>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</si>
  <si>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</si>
  <si>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</si>
  <si>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</si>
  <si>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</si>
  <si>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</si>
  <si>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</si>
  <si>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</si>
  <si>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</si>
  <si>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</si>
  <si>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</si>
  <si>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</si>
  <si>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</si>
  <si>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</si>
  <si>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</si>
  <si>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228</t>
  </si>
  <si>
    <t>昆明经济技术开发区党群服务中心（昆明经济技术开发区人才服务中心）</t>
  </si>
  <si>
    <t>228001</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</si>
  <si>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</si>
  <si>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</si>
  <si>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</si>
  <si>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</si>
  <si>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</si>
  <si>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</si>
  <si>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</si>
  <si>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</si>
  <si>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</si>
  <si>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</si>
  <si>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</si>
  <si>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</si>
  <si>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</si>
  <si>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</si>
  <si>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</si>
  <si>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</si>
  <si>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</si>
  <si>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</si>
  <si>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</si>
  <si>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</si>
  <si>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</si>
  <si>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</si>
  <si>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</si>
  <si>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</si>
  <si>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</si>
  <si>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</si>
  <si>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</si>
  <si>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</si>
  <si>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</si>
  <si>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2010350</t>
  </si>
  <si>
    <t>事业运行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</si>
  <si>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</si>
  <si>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</si>
  <si>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</si>
  <si>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</si>
  <si>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</si>
  <si>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</si>
  <si>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</si>
  <si>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</si>
  <si>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</si>
  <si>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</si>
  <si>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</si>
  <si>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</si>
  <si>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</si>
  <si>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</si>
  <si>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</si>
  <si>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</si>
  <si>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</si>
  <si>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</si>
  <si>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</si>
  <si>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</si>
  <si>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</si>
  <si>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</si>
  <si>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</si>
  <si>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</si>
  <si>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</si>
  <si>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</si>
  <si>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</si>
  <si>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</si>
  <si>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</si>
  <si>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</si>
  <si>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</si>
  <si>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</si>
  <si>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</si>
  <si>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</si>
  <si>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</si>
  <si>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</si>
  <si>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</si>
  <si>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</si>
  <si>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</si>
  <si>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</si>
  <si>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</si>
  <si>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</si>
  <si>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</si>
  <si>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</si>
  <si>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</si>
  <si>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</si>
  <si>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</si>
  <si>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</si>
  <si>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</si>
  <si>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</si>
  <si>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</si>
  <si>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</si>
  <si>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</si>
  <si>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</si>
  <si>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</si>
  <si>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部门预算支出功能分类科目</t>
  </si>
  <si>
    <t>人员经费</t>
  </si>
  <si>
    <t>公用经费</t>
  </si>
  <si>
    <t>合  计</t>
  </si>
  <si>
    <t>2023年部门基本支出预算表</t>
  </si>
  <si>
    <t>主管部门</t>
  </si>
  <si>
    <t>单位名称</t>
  </si>
  <si>
    <t>项目名称</t>
  </si>
  <si>
    <t>明细项目名称</t>
  </si>
  <si>
    <t>功能科目编码</t>
  </si>
  <si>
    <t>功能科目名称</t>
  </si>
  <si>
    <t>经济科目编码</t>
  </si>
  <si>
    <t>经济科目名称</t>
  </si>
  <si>
    <t>政府经济科目编码</t>
  </si>
  <si>
    <t>政府经济科目名称</t>
  </si>
  <si>
    <t>本年财政拨款</t>
  </si>
  <si>
    <t>财政拨款结转结余</t>
  </si>
  <si>
    <t>其他工资福利支出</t>
  </si>
  <si>
    <t>30199</t>
  </si>
  <si>
    <t>50501</t>
  </si>
  <si>
    <t>工资福利支出</t>
  </si>
  <si>
    <t>一般公用经费</t>
  </si>
  <si>
    <t>事业部门办公费</t>
  </si>
  <si>
    <t>30201</t>
  </si>
  <si>
    <t>办公费</t>
  </si>
  <si>
    <t>50502</t>
  </si>
  <si>
    <t>商品和服务支出</t>
  </si>
  <si>
    <t>事业部门差旅费</t>
  </si>
  <si>
    <t>30211</t>
  </si>
  <si>
    <t>差旅费</t>
  </si>
  <si>
    <t>事业部门维修（护）费</t>
  </si>
  <si>
    <t>30213</t>
  </si>
  <si>
    <t>维修（护）费</t>
  </si>
  <si>
    <t>事业部门培训费</t>
  </si>
  <si>
    <t>30216</t>
  </si>
  <si>
    <t>培训费</t>
  </si>
  <si>
    <t>福利费</t>
  </si>
  <si>
    <t>30229</t>
  </si>
  <si>
    <t>社会保障缴费</t>
  </si>
  <si>
    <t>机关事业单位养老保险</t>
  </si>
  <si>
    <t>30108</t>
  </si>
  <si>
    <t>机关事业单位基本养老保险缴费</t>
  </si>
  <si>
    <t>职业年金缴费</t>
  </si>
  <si>
    <t>30109</t>
  </si>
  <si>
    <t>职工基本医疗保险缴费</t>
  </si>
  <si>
    <t>30110</t>
  </si>
  <si>
    <t>工伤保险缴费</t>
  </si>
  <si>
    <t>30112</t>
  </si>
  <si>
    <t>其他社会保障缴费</t>
  </si>
  <si>
    <t>工会经费</t>
  </si>
  <si>
    <t>工会经费（聘用）</t>
  </si>
  <si>
    <t>30228</t>
  </si>
  <si>
    <t>30113</t>
  </si>
  <si>
    <t>事业人员基本支出工资</t>
  </si>
  <si>
    <t>事业基本工资</t>
  </si>
  <si>
    <t>30101</t>
  </si>
  <si>
    <t>基本工资</t>
  </si>
  <si>
    <t>事业津贴补贴</t>
  </si>
  <si>
    <t>30102</t>
  </si>
  <si>
    <t>津贴补贴</t>
  </si>
  <si>
    <t>事业年终一次性奖金</t>
  </si>
  <si>
    <t>30103</t>
  </si>
  <si>
    <t>奖金</t>
  </si>
  <si>
    <t>事业人员优秀奖励</t>
  </si>
  <si>
    <t>绩效工资</t>
  </si>
  <si>
    <t>30107</t>
  </si>
  <si>
    <t>编外合同制人员公用经费</t>
  </si>
  <si>
    <t>其他人员支出</t>
  </si>
  <si>
    <t>临聘人员保险</t>
  </si>
  <si>
    <t>临聘人员工资</t>
  </si>
  <si>
    <t>事业人员绩效奖励</t>
  </si>
  <si>
    <t>事业其他绩效工资</t>
  </si>
  <si>
    <t>应休未休带薪工作补贴</t>
  </si>
  <si>
    <t>残疾人保障金</t>
  </si>
  <si>
    <t>30299</t>
  </si>
  <si>
    <t>其他商品和服务支出</t>
  </si>
  <si>
    <t>本年政府性基金预算支出</t>
  </si>
  <si>
    <t>采购目录</t>
  </si>
  <si>
    <t>采购项目</t>
  </si>
  <si>
    <t>计量
单位</t>
  </si>
  <si>
    <t>数量</t>
  </si>
  <si>
    <t>单价</t>
  </si>
  <si>
    <t>资金来源</t>
  </si>
  <si>
    <t>单位自筹</t>
  </si>
  <si>
    <t>结余结转资金</t>
  </si>
  <si>
    <t>16</t>
  </si>
  <si>
    <t>17</t>
  </si>
  <si>
    <t>18</t>
  </si>
  <si>
    <t>19</t>
  </si>
  <si>
    <t>20</t>
  </si>
  <si>
    <t>21</t>
  </si>
  <si>
    <t>22</t>
  </si>
  <si>
    <t>人才专项经费</t>
  </si>
  <si>
    <t>审计服务</t>
  </si>
  <si>
    <t>人才公寓运营资金审计费</t>
  </si>
  <si>
    <t>次</t>
  </si>
  <si>
    <t>外宣专项经费</t>
  </si>
  <si>
    <t>广告宣传服务</t>
  </si>
  <si>
    <t>机场广告</t>
  </si>
  <si>
    <t>个</t>
  </si>
  <si>
    <t>采购专项经费</t>
  </si>
  <si>
    <t>A4彩色打印机</t>
  </si>
  <si>
    <t>保密打印机</t>
  </si>
  <si>
    <t>台</t>
  </si>
  <si>
    <t>打印机</t>
  </si>
  <si>
    <t>办公设备零部件</t>
  </si>
  <si>
    <t>固定资产标签打印机</t>
  </si>
  <si>
    <t>保密柜</t>
  </si>
  <si>
    <t>复印机</t>
  </si>
  <si>
    <t>彩色多功能数码复印机</t>
  </si>
  <si>
    <t>复印纸</t>
  </si>
  <si>
    <t>A3复印纸(3包/箱)</t>
  </si>
  <si>
    <t>箱</t>
  </si>
  <si>
    <t>A4复印纸（6包/箱）</t>
  </si>
  <si>
    <t>会议椅</t>
  </si>
  <si>
    <t>把</t>
  </si>
  <si>
    <t>会议桌</t>
  </si>
  <si>
    <t>张</t>
  </si>
  <si>
    <t>刻录机</t>
  </si>
  <si>
    <t>DVD光盘刻录机</t>
  </si>
  <si>
    <t>扫描仪</t>
  </si>
  <si>
    <t>保密扫描仪</t>
  </si>
  <si>
    <t>数字照相机</t>
  </si>
  <si>
    <t>运动便携摄像机（含挂脖、支架等配件）</t>
  </si>
  <si>
    <t>碎纸机</t>
  </si>
  <si>
    <t>通信设备零部件</t>
  </si>
  <si>
    <t>录音笔（可AI转文字）</t>
  </si>
  <si>
    <t>投影幕</t>
  </si>
  <si>
    <t>块</t>
  </si>
  <si>
    <t>投影仪</t>
  </si>
  <si>
    <t>图形工作站</t>
  </si>
  <si>
    <t>文件柜</t>
  </si>
  <si>
    <t>铁皮文件柜</t>
  </si>
  <si>
    <t>组</t>
  </si>
  <si>
    <t>移动存储设备</t>
  </si>
  <si>
    <t>保密光盘-扫描（支持国产及非国产电脑）</t>
  </si>
  <si>
    <t>保密光盘-消除（支持国产及非国产电脑）</t>
  </si>
  <si>
    <t>硬盘2T</t>
  </si>
  <si>
    <t>装订机</t>
  </si>
  <si>
    <t>全自动财务凭证铆管装订机</t>
  </si>
  <si>
    <t>“三公”经费合计</t>
  </si>
  <si>
    <t>因公出国（境）费</t>
  </si>
  <si>
    <t>公务用车购置及运行费</t>
  </si>
  <si>
    <t>公务接待费</t>
  </si>
  <si>
    <t>公务用车购置费</t>
  </si>
  <si>
    <t>公务用车运行费</t>
  </si>
  <si>
    <t>项目年度绩效目标</t>
  </si>
  <si>
    <t>一级指标</t>
  </si>
  <si>
    <t>二级指标</t>
  </si>
  <si>
    <t>三级指标</t>
  </si>
  <si>
    <t>指标性质</t>
  </si>
  <si>
    <t>指标值</t>
  </si>
  <si>
    <t>度量单位</t>
  </si>
  <si>
    <t>指标属性</t>
  </si>
  <si>
    <t>指标内容</t>
  </si>
  <si>
    <t>全区精神文明建设经费</t>
  </si>
  <si>
    <t>抓好公民道德建设，稳步推进经开区文明建设工作，做好区内文明单位创建、管理、评审工作。</t>
  </si>
  <si>
    <t>产出指标</t>
  </si>
  <si>
    <t>数量指标</t>
  </si>
  <si>
    <t>开展创文志愿系列服务活动</t>
  </si>
  <si>
    <t>&gt;=</t>
  </si>
  <si>
    <t>场</t>
  </si>
  <si>
    <t>定量指标</t>
  </si>
  <si>
    <t>反映开展“我们的节日”和志愿服务等系列主题活动 的数量</t>
  </si>
  <si>
    <t>质量指标</t>
  </si>
  <si>
    <t>各项工作任务完成率</t>
  </si>
  <si>
    <t>90</t>
  </si>
  <si>
    <t>%</t>
  </si>
  <si>
    <t>工作任务完成率=完成的工作任务/工作总任务*100%</t>
  </si>
  <si>
    <t>时效指标</t>
  </si>
  <si>
    <t>工作完成时限</t>
  </si>
  <si>
    <t>=</t>
  </si>
  <si>
    <t>12月31日前</t>
  </si>
  <si>
    <t>年</t>
  </si>
  <si>
    <t>定性指标</t>
  </si>
  <si>
    <t>项目实际完成时间与计划完成时间的比较，用以反映和考核项目产出时效目标的实现程度</t>
  </si>
  <si>
    <t>成本指标</t>
  </si>
  <si>
    <t>经济成本指标</t>
  </si>
  <si>
    <t>&lt;=</t>
  </si>
  <si>
    <t xml:space="preserve"> 350000</t>
  </si>
  <si>
    <t>元</t>
  </si>
  <si>
    <t>预算成本控制</t>
  </si>
  <si>
    <t>效益指标</t>
  </si>
  <si>
    <t>社会效益</t>
  </si>
  <si>
    <t>加强创建全国文明城市宣传力度，显著提升创文的知晓率</t>
  </si>
  <si>
    <t>显著提升</t>
  </si>
  <si>
    <t>是/否</t>
  </si>
  <si>
    <t>反映辖区群众对创文的知晓率</t>
  </si>
  <si>
    <t>满意度指标</t>
  </si>
  <si>
    <t>服务对象满意度</t>
  </si>
  <si>
    <t>各部门及群众满意度</t>
  </si>
  <si>
    <t>反映各部门及群众满意度</t>
  </si>
  <si>
    <t>党干教育视频片摄制经费</t>
  </si>
  <si>
    <t>深入学习贯彻习近平新时代中国特色社会主义思想，以典型引路，展现各级党组织和广大共产党员在自觉运用党的百年奋斗历史经验、弘扬伟大建党精神、接续推进乡村振兴等经济社区生态文明建设工作中的经验做法和时代风采，为党员教育工作提供丰富优质、生动鲜活的教材，推动党员教育各项工作高质量发展。</t>
  </si>
  <si>
    <t>视频片拍摄数量</t>
  </si>
  <si>
    <t>01</t>
  </si>
  <si>
    <t>150000</t>
  </si>
  <si>
    <t>干部、党员政治理论、党性育和理想信念育、专业能力得到提升</t>
  </si>
  <si>
    <t>明显提升</t>
  </si>
  <si>
    <t xml:space="preserve">观看视频后是否显著提升 </t>
  </si>
  <si>
    <t>观看视频人员满意度</t>
  </si>
  <si>
    <t>反映观看视频人员满意度</t>
  </si>
  <si>
    <t>党员教育、干部教育培训经费</t>
  </si>
  <si>
    <t>按照中央、省委、市委关于干部教育、党员教育工作、机关工作人员培训规划和要求，完成年度培训任务，重点包括：政治理论教育、党性教育和理想信念教育、专业能力提升等。</t>
  </si>
  <si>
    <t>全覆盖教育培训，累计培训</t>
  </si>
  <si>
    <t>反映开展干部教育、党员教育培训的次数</t>
  </si>
  <si>
    <t>515000</t>
  </si>
  <si>
    <t>反映政治理论教育、党性教育和理想信念教育、专业能力培训的替身情况</t>
  </si>
  <si>
    <t>参训人员培训满意度</t>
  </si>
  <si>
    <t>反映干部党员对培训的满意率</t>
  </si>
  <si>
    <t>一、 与多家新闻媒体、网络平台合作，加强经开区对外宣传工作；
二、购买平台更新维护、企业培训、直播、文创产品设计等服务；
三、融媒体中心运营，led屏幕运营维护、年度电费等；
四、对重大活动的专题报道、临时性专题报道等宣传费用；
五、自贸区、经开区机场广告投放等。</t>
  </si>
  <si>
    <t>公众号运营频率</t>
  </si>
  <si>
    <t>次/天</t>
  </si>
  <si>
    <t>反映公众号更新信息的频率</t>
  </si>
  <si>
    <t>稿件报送数量</t>
  </si>
  <si>
    <t>315</t>
  </si>
  <si>
    <t>条</t>
  </si>
  <si>
    <t>反映向中央和省市报送稿件的数量</t>
  </si>
  <si>
    <t>监测属地舆情</t>
  </si>
  <si>
    <t>24</t>
  </si>
  <si>
    <t>小时</t>
  </si>
  <si>
    <t>反映监测属地舆情的时效</t>
  </si>
  <si>
    <t>反映年度工作完成情况</t>
  </si>
  <si>
    <t>宣传内容覆盖率</t>
  </si>
  <si>
    <t>反映宣传内容覆盖率，达到100%</t>
  </si>
  <si>
    <t>3010000</t>
  </si>
  <si>
    <t>经济效益</t>
  </si>
  <si>
    <t>通过宣传企业形象，带动辖区企业招商引资力度</t>
  </si>
  <si>
    <t>反映招商引资</t>
  </si>
  <si>
    <t>经济发展宣传影响力度</t>
  </si>
  <si>
    <t>反映经济发展</t>
  </si>
  <si>
    <t>有效应对突发事件、热点舆情，为管委会重点工作开展提供有利舆论环境，和谐稳定的氛围</t>
  </si>
  <si>
    <t>明显提升舆情管控力度</t>
  </si>
  <si>
    <t>反映舆情管控力度</t>
  </si>
  <si>
    <t>党务政务信息公开、实事热点传播力度</t>
  </si>
  <si>
    <t>明显提升党务政务信息公开力度</t>
  </si>
  <si>
    <t>反映信息公开情况</t>
  </si>
  <si>
    <t>创建全国文明城市及扫黑除恶宣传力度</t>
  </si>
  <si>
    <t>明显提升知晓率</t>
  </si>
  <si>
    <t>反映空创文及扫黑除恶的知晓率</t>
  </si>
  <si>
    <t>反映各部门及群众满意率</t>
  </si>
  <si>
    <t>一、满足云南自贸区昆明片区（昆明经开区）人才居住的需求，不断营造人才创新创业相匹配的生活环境，实现人才公寓建设和管理的可持续发展.
二、全面贯彻落实人才新政为契机，重点引进符合昆明经开区产业需要的高端装备制造、生物医药、电子信息、文化创意等领域高层次、高技能人才，切实把各方面优秀人才集聚到昆明经开区，为全区经济社会发展提供坚强有力的人才保证和智力支持       
三、将人才公寓、高层次高技能人才补贴申报等全面信息化</t>
  </si>
  <si>
    <t>发放人才补贴人数</t>
  </si>
  <si>
    <t>450</t>
  </si>
  <si>
    <t>人</t>
  </si>
  <si>
    <t>反映发放补贴的人数</t>
  </si>
  <si>
    <t>组织高层次高技能人才座谈及健康体检人数</t>
  </si>
  <si>
    <t>50</t>
  </si>
  <si>
    <t>反映组织参加体检的人数</t>
  </si>
  <si>
    <t>组织园区企业参加招聘会场次</t>
  </si>
  <si>
    <t>反映组织企业参加招聘会的场次</t>
  </si>
  <si>
    <t>组织各类高层次高技能人才代表及人才工作者以会带训</t>
  </si>
  <si>
    <t>反映组织培训会的场次</t>
  </si>
  <si>
    <t>15372000</t>
  </si>
  <si>
    <t>万元/人/年</t>
  </si>
  <si>
    <t>实施人才强区战略，为建设一流园区提供智力保障</t>
  </si>
  <si>
    <t>是否有力保障人才强区战略</t>
  </si>
  <si>
    <t>反映实施人才强区战略的重要性</t>
  </si>
  <si>
    <t>吸引到的高层次人才，对经开区人才资源聚集的提升。</t>
  </si>
  <si>
    <t>反映该项目对经开区人才资源聚集的提升。</t>
  </si>
  <si>
    <t>人才满意度</t>
  </si>
  <si>
    <t>反映人才满意度</t>
  </si>
  <si>
    <t>机构运行经费</t>
  </si>
  <si>
    <t>此经费根据实际情况进行合理规划和支配，用于支付单位办公费、印刷费、差旅费、会议费和一般设备购置费等费用支出，确保单位正常运转。</t>
  </si>
  <si>
    <t>经费保障人数</t>
  </si>
  <si>
    <t>30</t>
  </si>
  <si>
    <t>反映经费保障部门（单位）正常运转的在职人数情况。在职人数主要指办公、培训、差旅等经费中服务保障的人数。</t>
  </si>
  <si>
    <t>项目实际完成时间与计划完成时间的比较，用以反映和考核项目产出时效目标的实现程度。</t>
  </si>
  <si>
    <t>120000</t>
  </si>
  <si>
    <t>部门运转</t>
  </si>
  <si>
    <t>保障各科室正确履职，维持正常办公需要</t>
  </si>
  <si>
    <t>反映部门运转情况。</t>
  </si>
  <si>
    <t>单位人员满意度</t>
  </si>
  <si>
    <t>反映部门（单位）人员对公用经费保障的满意程度。</t>
  </si>
  <si>
    <t>根据工作需要，2025年需要新增及更换的资产设备。</t>
  </si>
  <si>
    <t>购置资产总数</t>
  </si>
  <si>
    <t>设备购置验收合格率</t>
  </si>
  <si>
    <t>采购计划完成及时性</t>
  </si>
  <si>
    <t>及时</t>
  </si>
  <si>
    <t>233000</t>
  </si>
  <si>
    <t>可持续影响</t>
  </si>
  <si>
    <t>设备利用率</t>
  </si>
  <si>
    <t>资产使用人满意度</t>
  </si>
  <si>
    <t>党群服务中心运行管理经费</t>
  </si>
  <si>
    <t>1.保障党群服务中心高效运行：确保各项工作能够顺利开展，包括办公设施
日常运营等费用的合理支出。
2. 提升公共服务质量：通过合理配置和有效管理经费，提高公共服务的水平和效率，满足公共需求。
3. 实现行政效率：优化资源配置，减少浪费，提高工作的效能和效益。</t>
  </si>
  <si>
    <t>经费保障人次</t>
  </si>
  <si>
    <t>500</t>
  </si>
  <si>
    <t>人次</t>
  </si>
  <si>
    <t>各项工作完成率</t>
  </si>
  <si>
    <t>200000</t>
  </si>
  <si>
    <t>机构运转</t>
  </si>
  <si>
    <t>保障机构人员正确履职，维持正常办公活动需要</t>
  </si>
  <si>
    <t>反映机构运转情况。</t>
  </si>
  <si>
    <t>参加活动对象满意度</t>
  </si>
  <si>
    <t>反映公众人员对党群服务中心活动举办的满意程度。</t>
  </si>
  <si>
    <t>党建专项经费</t>
  </si>
  <si>
    <t>使党建带群建活动效果更加显著。</t>
  </si>
  <si>
    <t>开展党建带群建活动</t>
  </si>
  <si>
    <t>开展党建带群建活动的次数</t>
  </si>
  <si>
    <t>50000</t>
  </si>
  <si>
    <t>活动宣传效果</t>
  </si>
  <si>
    <t>反映党建活动宣传效果</t>
  </si>
  <si>
    <t>参与活动人员满意度</t>
  </si>
  <si>
    <t>单位名称（项目）</t>
  </si>
  <si>
    <t>基本支出/项目支出</t>
  </si>
  <si>
    <t>政府购买服务项目</t>
  </si>
  <si>
    <t>政府购买服务目录</t>
  </si>
  <si>
    <t>政府性基金</t>
  </si>
  <si>
    <t>财政专户管理的收入</t>
  </si>
  <si>
    <t>项目单位</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</si>
  <si>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</si>
  <si>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</si>
  <si>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</si>
  <si>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</si>
  <si>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</si>
  <si>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</si>
  <si>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</si>
  <si>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</si>
  <si>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</si>
  <si>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</si>
  <si>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</si>
  <si>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</si>
  <si>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</si>
  <si>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</si>
  <si>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</si>
  <si>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</si>
  <si>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</si>
  <si>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</si>
  <si>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</si>
  <si>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</si>
  <si>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</si>
  <si>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</si>
  <si>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资产类别</t>
  </si>
  <si>
    <t>资产分类代码.名称</t>
  </si>
  <si>
    <t>资产名称</t>
  </si>
  <si>
    <t>计量单位</t>
  </si>
  <si>
    <t>财政部门批复数（元）</t>
  </si>
  <si>
    <t>金额</t>
  </si>
  <si>
    <t>项目分类</t>
  </si>
  <si>
    <t>项目级次</t>
  </si>
  <si>
    <t>311 专项业务类</t>
  </si>
  <si>
    <t>本级</t>
  </si>
  <si>
    <t>313 事业发展类</t>
  </si>
  <si>
    <t/>
  </si>
</sst>
</file>

<file path=xl/styles.xml><?xml version="1.0" encoding="utf-8"?>
<styleSheet xmlns="http://schemas.openxmlformats.org/spreadsheetml/2006/main">
  <numFmts count="9">
    <numFmt numFmtId="176" formatCode="hh:mm:ss"/>
    <numFmt numFmtId="42" formatCode="_ &quot;￥&quot;* #,##0_ ;_ &quot;￥&quot;* \-#,##0_ ;_ &quot;￥&quot;* &quot;-&quot;_ ;_ @_ "/>
    <numFmt numFmtId="44" formatCode="_ &quot;￥&quot;* #,##0.00_ ;_ &quot;￥&quot;* \-#,##0.00_ ;_ &quot;￥&quot;* &quot;-&quot;??_ ;_ @_ "/>
    <numFmt numFmtId="177" formatCode="yyyy\-mm\-dd\ hh:mm:ss"/>
    <numFmt numFmtId="178" formatCode="yyyy\-mm\-dd"/>
    <numFmt numFmtId="41" formatCode="_ * #,##0_ ;_ * \-#,##0_ ;_ * &quot;-&quot;_ ;_ @_ "/>
    <numFmt numFmtId="43" formatCode="_ * #,##0.00_ ;_ * \-#,##0.00_ ;_ * &quot;-&quot;??_ ;_ @_ "/>
    <numFmt numFmtId="179" formatCode="#,##0.00;\-#,##0.00;;@"/>
    <numFmt numFmtId="180" formatCode="#,##0;\-#,##0;;@"/>
  </numFmts>
  <fonts count="60">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2"/>
      <color rgb="FF000000"/>
      <name val="宋体"/>
      <charset val="134"/>
    </font>
    <font>
      <sz val="12"/>
      <color theme="1"/>
      <name val="宋体"/>
      <charset val="134"/>
    </font>
    <font>
      <sz val="11.25"/>
      <color rgb="FF000000"/>
      <name val="宋体"/>
      <charset val="134"/>
    </font>
    <font>
      <sz val="11.25"/>
      <color rgb="FF000000"/>
      <name val="Arial"/>
      <charset val="134"/>
    </font>
    <font>
      <b/>
      <sz val="23.95"/>
      <color rgb="FF000000"/>
      <name val="宋体"/>
      <charset val="134"/>
    </font>
    <font>
      <b/>
      <sz val="22"/>
      <color rgb="FF000000"/>
      <name val="宋体"/>
      <charset val="134"/>
    </font>
    <font>
      <sz val="9"/>
      <color theme="1"/>
      <name val="宋体"/>
      <charset val="134"/>
    </font>
    <font>
      <sz val="10"/>
      <color rgb="FF000000"/>
      <name val="Arial"/>
      <charset val="134"/>
    </font>
    <font>
      <sz val="11"/>
      <color theme="1"/>
      <name val="宋体"/>
      <charset val="134"/>
    </font>
    <font>
      <sz val="11"/>
      <color rgb="FF000000"/>
      <name val="Arial"/>
      <charset val="134"/>
    </font>
    <font>
      <sz val="12"/>
      <color theme="1"/>
      <name val="宋体"/>
      <charset val="134"/>
      <scheme val="minor"/>
    </font>
    <font>
      <b/>
      <sz val="18"/>
      <color rgb="FF000000"/>
      <name val="宋体"/>
      <charset val="134"/>
    </font>
    <font>
      <sz val="10"/>
      <color rgb="FF000000"/>
      <name val="SimSun"/>
      <charset val="134"/>
    </font>
    <font>
      <sz val="16"/>
      <color theme="1"/>
      <name val="宋体"/>
      <charset val="134"/>
      <scheme val="minor"/>
    </font>
    <font>
      <b/>
      <sz val="24"/>
      <color rgb="FF000000"/>
      <name val="宋体"/>
      <charset val="134"/>
    </font>
    <font>
      <sz val="14"/>
      <color rgb="FF000000"/>
      <name val="宋体"/>
      <charset val="134"/>
    </font>
    <font>
      <sz val="18"/>
      <color rgb="FF000000"/>
      <name val="宋体"/>
      <charset val="134"/>
    </font>
    <font>
      <sz val="16"/>
      <color rgb="FF000000"/>
      <name val="宋体"/>
      <charset val="134"/>
    </font>
    <font>
      <sz val="16"/>
      <color theme="1"/>
      <name val="宋体"/>
      <charset val="134"/>
    </font>
    <font>
      <sz val="9.75"/>
      <color rgb="FF000000"/>
      <name val="SimSun"/>
      <charset val="134"/>
    </font>
    <font>
      <sz val="9"/>
      <color theme="1"/>
      <name val="normal"/>
      <charset val="134"/>
    </font>
    <font>
      <sz val="14"/>
      <color theme="1"/>
      <name val="宋体"/>
      <charset val="134"/>
      <scheme val="minor"/>
    </font>
    <font>
      <sz val="11"/>
      <name val="宋体"/>
      <charset val="134"/>
      <scheme val="minor"/>
    </font>
    <font>
      <b/>
      <sz val="24"/>
      <name val="宋体"/>
      <charset val="134"/>
    </font>
    <font>
      <sz val="20"/>
      <color theme="1"/>
      <name val="宋体"/>
      <charset val="134"/>
      <scheme val="minor"/>
    </font>
    <font>
      <sz val="24"/>
      <color theme="1"/>
      <name val="宋体"/>
      <charset val="134"/>
      <scheme val="minor"/>
    </font>
    <font>
      <sz val="16"/>
      <name val="宋体"/>
      <charset val="134"/>
    </font>
    <font>
      <sz val="24"/>
      <name val="宋体"/>
      <charset val="134"/>
    </font>
    <font>
      <b/>
      <sz val="21"/>
      <color rgb="FF000000"/>
      <name val="宋体"/>
      <charset val="134"/>
    </font>
    <font>
      <b/>
      <sz val="9"/>
      <color rgb="FF000000"/>
      <name val="宋体"/>
      <charset val="134"/>
    </font>
    <font>
      <sz val="12"/>
      <color rgb="FF000000"/>
      <name val="SimSun"/>
      <charset val="134"/>
    </font>
    <font>
      <sz val="11"/>
      <color rgb="FF9C0006"/>
      <name val="宋体"/>
      <charset val="0"/>
      <scheme val="minor"/>
    </font>
    <font>
      <u/>
      <sz val="11"/>
      <color rgb="FF0000FF"/>
      <name val="宋体"/>
      <charset val="0"/>
      <scheme val="minor"/>
    </font>
    <font>
      <sz val="11"/>
      <color theme="1"/>
      <name val="宋体"/>
      <charset val="0"/>
      <scheme val="minor"/>
    </font>
    <font>
      <sz val="9"/>
      <color rgb="FF000000"/>
      <name val="Microsoft YaHei UI"/>
      <charset val="134"/>
    </font>
    <font>
      <sz val="11"/>
      <color theme="0"/>
      <name val="宋体"/>
      <charset val="0"/>
      <scheme val="minor"/>
    </font>
    <font>
      <u/>
      <sz val="11"/>
      <color rgb="FF800080"/>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sz val="9"/>
      <name val="宋体"/>
      <charset val="134"/>
    </font>
    <font>
      <sz val="11"/>
      <color rgb="FF3F3F76"/>
      <name val="宋体"/>
      <charset val="0"/>
      <scheme val="minor"/>
    </font>
    <font>
      <sz val="11.25"/>
      <color rgb="FF000000"/>
      <name val="Microsoft Sans Serif"/>
      <charset val="134"/>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25"/>
      <color rgb="FF000000"/>
      <name val="Microsoft YaHei UI"/>
      <charset val="134"/>
    </font>
    <font>
      <sz val="11"/>
      <color rgb="FF000000"/>
      <name val="等线"/>
      <charset val="134"/>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top/>
      <bottom style="medium">
        <color theme="4"/>
      </bottom>
      <diagonal/>
    </border>
    <border>
      <left/>
      <right/>
      <top style="thin">
        <color rgb="FF000000"/>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top/>
      <bottom style="thin">
        <color rgb="FF000000"/>
      </bottom>
      <diagonal/>
    </border>
  </borders>
  <cellStyleXfs count="450">
    <xf numFmtId="0" fontId="0" fillId="0" borderId="0"/>
    <xf numFmtId="42" fontId="0" fillId="0" borderId="0" applyFont="0" applyFill="0" applyBorder="0" applyAlignment="0" applyProtection="0">
      <alignment vertical="center"/>
    </xf>
    <xf numFmtId="0" fontId="7" fillId="0" borderId="11">
      <alignment horizontal="center" vertical="center" wrapText="1"/>
    </xf>
    <xf numFmtId="0" fontId="7" fillId="0" borderId="13">
      <alignment horizontal="left" vertical="center"/>
      <protection locked="0"/>
    </xf>
    <xf numFmtId="0" fontId="4" fillId="0" borderId="3">
      <alignment horizontal="center" vertical="center"/>
      <protection locked="0"/>
    </xf>
    <xf numFmtId="0" fontId="4" fillId="0" borderId="16">
      <alignment horizontal="center" vertical="center"/>
      <protection locked="0"/>
    </xf>
    <xf numFmtId="44" fontId="0" fillId="0" borderId="0" applyFont="0" applyFill="0" applyBorder="0" applyAlignment="0" applyProtection="0">
      <alignment vertical="center"/>
    </xf>
    <xf numFmtId="0" fontId="39" fillId="0" borderId="0">
      <alignment vertical="top"/>
      <protection locked="0"/>
    </xf>
    <xf numFmtId="0" fontId="3" fillId="0" borderId="6">
      <alignment vertical="center" wrapText="1"/>
    </xf>
    <xf numFmtId="0" fontId="38" fillId="13" borderId="0" applyNumberFormat="0" applyBorder="0" applyAlignment="0" applyProtection="0">
      <alignment vertical="center"/>
    </xf>
    <xf numFmtId="0" fontId="46" fillId="14" borderId="18" applyNumberFormat="0" applyAlignment="0" applyProtection="0">
      <alignment vertical="center"/>
    </xf>
    <xf numFmtId="0" fontId="3" fillId="2" borderId="7">
      <alignment horizontal="center" vertical="center"/>
      <protection locked="0"/>
    </xf>
    <xf numFmtId="4" fontId="3" fillId="2" borderId="7">
      <alignment horizontal="right" vertical="center"/>
      <protection locked="0"/>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4" fillId="0" borderId="7">
      <alignment horizontal="center" vertical="center" wrapText="1"/>
      <protection locked="0"/>
    </xf>
    <xf numFmtId="0" fontId="3" fillId="2" borderId="7">
      <alignment horizontal="center" vertical="center" wrapText="1"/>
      <protection locked="0"/>
    </xf>
    <xf numFmtId="0" fontId="38" fillId="8" borderId="0" applyNumberFormat="0" applyBorder="0" applyAlignment="0" applyProtection="0">
      <alignment vertical="center"/>
    </xf>
    <xf numFmtId="0" fontId="1" fillId="0" borderId="0">
      <alignment horizontal="right"/>
      <protection locked="0"/>
    </xf>
    <xf numFmtId="0" fontId="47" fillId="0" borderId="0"/>
    <xf numFmtId="0" fontId="36" fillId="3" borderId="0" applyNumberFormat="0" applyBorder="0" applyAlignment="0" applyProtection="0">
      <alignment vertical="center"/>
    </xf>
    <xf numFmtId="177" fontId="45" fillId="0" borderId="7">
      <alignment horizontal="right" vertical="center"/>
    </xf>
    <xf numFmtId="0" fontId="40" fillId="16"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178" fontId="45" fillId="0" borderId="7">
      <alignment horizontal="right" vertical="center"/>
    </xf>
    <xf numFmtId="0" fontId="39" fillId="0" borderId="0">
      <alignment vertical="top"/>
      <protection locked="0"/>
    </xf>
    <xf numFmtId="0" fontId="3" fillId="0" borderId="6">
      <alignment horizontal="left" vertical="center" wrapText="1"/>
      <protection locked="0"/>
    </xf>
    <xf numFmtId="0" fontId="41" fillId="0" borderId="0" applyNumberFormat="0" applyFill="0" applyBorder="0" applyAlignment="0" applyProtection="0">
      <alignment vertical="center"/>
    </xf>
    <xf numFmtId="0" fontId="0" fillId="17" borderId="19" applyNumberFormat="0" applyFont="0" applyAlignment="0" applyProtection="0">
      <alignment vertical="center"/>
    </xf>
    <xf numFmtId="0" fontId="40" fillId="19" borderId="0" applyNumberFormat="0" applyBorder="0" applyAlignment="0" applyProtection="0">
      <alignment vertical="center"/>
    </xf>
    <xf numFmtId="0" fontId="1" fillId="2" borderId="0">
      <alignment horizontal="right" vertical="center" wrapText="1"/>
      <protection locked="0"/>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2" fillId="0" borderId="15" applyNumberFormat="0" applyFill="0" applyAlignment="0" applyProtection="0">
      <alignment vertical="center"/>
    </xf>
    <xf numFmtId="0" fontId="1" fillId="2" borderId="0">
      <alignment horizontal="right" vertical="center" wrapText="1"/>
      <protection locked="0"/>
    </xf>
    <xf numFmtId="0" fontId="42" fillId="0" borderId="15" applyNumberFormat="0" applyFill="0" applyAlignment="0" applyProtection="0">
      <alignment vertical="center"/>
    </xf>
    <xf numFmtId="0" fontId="12" fillId="0" borderId="4">
      <alignment vertical="top" wrapText="1"/>
      <protection locked="0"/>
    </xf>
    <xf numFmtId="0" fontId="39" fillId="0" borderId="0">
      <alignment vertical="top"/>
      <protection locked="0"/>
    </xf>
    <xf numFmtId="0" fontId="40" fillId="5" borderId="0" applyNumberFormat="0" applyBorder="0" applyAlignment="0" applyProtection="0">
      <alignment vertical="center"/>
    </xf>
    <xf numFmtId="0" fontId="7" fillId="0" borderId="12">
      <alignment horizontal="left" vertical="center" wrapText="1"/>
    </xf>
    <xf numFmtId="4" fontId="7" fillId="0" borderId="12">
      <alignment horizontal="right" vertical="center"/>
    </xf>
    <xf numFmtId="0" fontId="49" fillId="0" borderId="21" applyNumberFormat="0" applyFill="0" applyAlignment="0" applyProtection="0">
      <alignment vertical="center"/>
    </xf>
    <xf numFmtId="0" fontId="40" fillId="12" borderId="0" applyNumberFormat="0" applyBorder="0" applyAlignment="0" applyProtection="0">
      <alignment vertical="center"/>
    </xf>
    <xf numFmtId="0" fontId="54" fillId="20" borderId="22" applyNumberFormat="0" applyAlignment="0" applyProtection="0">
      <alignment vertical="center"/>
    </xf>
    <xf numFmtId="0" fontId="48" fillId="20" borderId="18" applyNumberFormat="0" applyAlignment="0" applyProtection="0">
      <alignment vertical="center"/>
    </xf>
    <xf numFmtId="0" fontId="1" fillId="2" borderId="7">
      <alignment horizontal="center" vertical="center"/>
      <protection locked="0"/>
    </xf>
    <xf numFmtId="0" fontId="43" fillId="11" borderId="17" applyNumberFormat="0" applyAlignment="0" applyProtection="0">
      <alignment vertical="center"/>
    </xf>
    <xf numFmtId="0" fontId="4" fillId="0" borderId="3">
      <alignment horizontal="center" vertical="center"/>
      <protection locked="0"/>
    </xf>
    <xf numFmtId="0" fontId="4" fillId="0" borderId="3">
      <alignment horizontal="center" vertical="center"/>
    </xf>
    <xf numFmtId="0" fontId="38" fillId="4" borderId="0" applyNumberFormat="0" applyBorder="0" applyAlignment="0" applyProtection="0">
      <alignment vertical="center"/>
    </xf>
    <xf numFmtId="0" fontId="40" fillId="7" borderId="0" applyNumberFormat="0" applyBorder="0" applyAlignment="0" applyProtection="0">
      <alignment vertical="center"/>
    </xf>
    <xf numFmtId="0" fontId="3" fillId="0" borderId="0">
      <alignment horizontal="left" vertical="center" wrapText="1"/>
      <protection locked="0"/>
    </xf>
    <xf numFmtId="0" fontId="53" fillId="0" borderId="20" applyNumberFormat="0" applyFill="0" applyAlignment="0" applyProtection="0">
      <alignment vertical="center"/>
    </xf>
    <xf numFmtId="0" fontId="56" fillId="0" borderId="23" applyNumberFormat="0" applyFill="0" applyAlignment="0" applyProtection="0">
      <alignment vertical="center"/>
    </xf>
    <xf numFmtId="0" fontId="57" fillId="22" borderId="0" applyNumberFormat="0" applyBorder="0" applyAlignment="0" applyProtection="0">
      <alignment vertical="center"/>
    </xf>
    <xf numFmtId="0" fontId="39" fillId="0" borderId="0">
      <alignment vertical="top"/>
      <protection locked="0"/>
    </xf>
    <xf numFmtId="0" fontId="55" fillId="21" borderId="0" applyNumberFormat="0" applyBorder="0" applyAlignment="0" applyProtection="0">
      <alignment vertical="center"/>
    </xf>
    <xf numFmtId="0" fontId="38" fillId="23" borderId="0" applyNumberFormat="0" applyBorder="0" applyAlignment="0" applyProtection="0">
      <alignment vertical="center"/>
    </xf>
    <xf numFmtId="0" fontId="4" fillId="0" borderId="6">
      <alignment horizontal="center" vertical="center"/>
    </xf>
    <xf numFmtId="0" fontId="12" fillId="0" borderId="0"/>
    <xf numFmtId="0" fontId="40" fillId="10" borderId="0" applyNumberFormat="0" applyBorder="0" applyAlignment="0" applyProtection="0">
      <alignment vertical="center"/>
    </xf>
    <xf numFmtId="0" fontId="3" fillId="2" borderId="12">
      <alignment horizontal="center" vertical="center" wrapText="1"/>
      <protection locked="0"/>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12" fillId="0" borderId="0"/>
    <xf numFmtId="0" fontId="38" fillId="27" borderId="0" applyNumberFormat="0" applyBorder="0" applyAlignment="0" applyProtection="0">
      <alignment vertical="center"/>
    </xf>
    <xf numFmtId="0" fontId="7" fillId="2" borderId="2">
      <alignment horizontal="center" vertical="center"/>
      <protection locked="0"/>
    </xf>
    <xf numFmtId="4" fontId="7" fillId="2" borderId="12">
      <alignment horizontal="right" vertical="center"/>
      <protection locked="0"/>
    </xf>
    <xf numFmtId="0" fontId="40" fillId="15" borderId="0" applyNumberFormat="0" applyBorder="0" applyAlignment="0" applyProtection="0">
      <alignment vertical="center"/>
    </xf>
    <xf numFmtId="0" fontId="40" fillId="28" borderId="0" applyNumberFormat="0" applyBorder="0" applyAlignment="0" applyProtection="0">
      <alignment vertical="center"/>
    </xf>
    <xf numFmtId="0" fontId="1" fillId="2" borderId="6">
      <alignment horizontal="right" vertical="center" wrapText="1"/>
      <protection locked="0"/>
    </xf>
    <xf numFmtId="0" fontId="38" fillId="29" borderId="0" applyNumberFormat="0" applyBorder="0" applyAlignment="0" applyProtection="0">
      <alignment vertical="center"/>
    </xf>
    <xf numFmtId="0" fontId="12" fillId="2" borderId="6">
      <alignment horizontal="center" vertical="center"/>
      <protection locked="0"/>
    </xf>
    <xf numFmtId="0" fontId="38" fillId="30" borderId="0" applyNumberFormat="0" applyBorder="0" applyAlignment="0" applyProtection="0">
      <alignment vertical="center"/>
    </xf>
    <xf numFmtId="0" fontId="40" fillId="18" borderId="0" applyNumberFormat="0" applyBorder="0" applyAlignment="0" applyProtection="0">
      <alignment vertical="center"/>
    </xf>
    <xf numFmtId="0" fontId="9" fillId="2" borderId="0">
      <alignment horizontal="center" vertical="center" wrapText="1"/>
      <protection locked="0"/>
    </xf>
    <xf numFmtId="0" fontId="38" fillId="6" borderId="0" applyNumberFormat="0" applyBorder="0" applyAlignment="0" applyProtection="0">
      <alignment vertical="center"/>
    </xf>
    <xf numFmtId="0" fontId="40" fillId="31" borderId="0" applyNumberFormat="0" applyBorder="0" applyAlignment="0" applyProtection="0">
      <alignment vertical="center"/>
    </xf>
    <xf numFmtId="49" fontId="4" fillId="0" borderId="4">
      <alignment horizontal="center" vertical="center" wrapText="1"/>
    </xf>
    <xf numFmtId="0" fontId="4" fillId="0" borderId="9">
      <alignment horizontal="center" vertical="center"/>
      <protection locked="0"/>
    </xf>
    <xf numFmtId="0" fontId="4" fillId="0" borderId="13">
      <alignment horizontal="center" vertical="center" wrapText="1"/>
    </xf>
    <xf numFmtId="0" fontId="7" fillId="0" borderId="12">
      <alignment horizontal="left" vertical="center"/>
      <protection locked="0"/>
    </xf>
    <xf numFmtId="0" fontId="7" fillId="0" borderId="10">
      <alignment horizontal="center" vertical="center" wrapText="1"/>
    </xf>
    <xf numFmtId="0" fontId="40" fillId="9" borderId="0" applyNumberFormat="0" applyBorder="0" applyAlignment="0" applyProtection="0">
      <alignment vertical="center"/>
    </xf>
    <xf numFmtId="0" fontId="38" fillId="32" borderId="0" applyNumberFormat="0" applyBorder="0" applyAlignment="0" applyProtection="0">
      <alignment vertical="center"/>
    </xf>
    <xf numFmtId="0" fontId="40" fillId="33" borderId="0" applyNumberFormat="0" applyBorder="0" applyAlignment="0" applyProtection="0">
      <alignment vertical="center"/>
    </xf>
    <xf numFmtId="0" fontId="3" fillId="0" borderId="6">
      <alignment vertical="center" wrapText="1"/>
      <protection locked="0"/>
    </xf>
    <xf numFmtId="0" fontId="3" fillId="0" borderId="6">
      <alignment horizontal="left" vertical="center"/>
    </xf>
    <xf numFmtId="10" fontId="45" fillId="0" borderId="7">
      <alignment horizontal="right" vertical="center"/>
    </xf>
    <xf numFmtId="0" fontId="1" fillId="0" borderId="10">
      <alignment horizontal="center" vertical="center" wrapText="1"/>
      <protection locked="0"/>
    </xf>
    <xf numFmtId="0" fontId="34" fillId="0" borderId="6">
      <alignment horizontal="center" vertical="center"/>
    </xf>
    <xf numFmtId="0" fontId="3" fillId="2" borderId="0">
      <alignment horizontal="left" vertical="center" wrapText="1"/>
      <protection locked="0"/>
    </xf>
    <xf numFmtId="0" fontId="9" fillId="2" borderId="0">
      <alignment horizontal="center" vertical="center" wrapText="1"/>
      <protection locked="0"/>
    </xf>
    <xf numFmtId="179" fontId="45" fillId="0" borderId="7">
      <alignment horizontal="right" vertical="center"/>
    </xf>
    <xf numFmtId="49" fontId="45" fillId="0" borderId="7">
      <alignment horizontal="left" vertical="center" wrapText="1"/>
    </xf>
    <xf numFmtId="0" fontId="1" fillId="2" borderId="0">
      <alignment horizontal="right" vertical="center" wrapText="1"/>
      <protection locked="0"/>
    </xf>
    <xf numFmtId="0" fontId="1" fillId="0" borderId="3">
      <alignment horizontal="center" vertical="center"/>
      <protection locked="0"/>
    </xf>
    <xf numFmtId="179" fontId="45" fillId="0" borderId="7">
      <alignment horizontal="right" vertical="center"/>
    </xf>
    <xf numFmtId="0" fontId="39" fillId="0" borderId="0">
      <alignment vertical="top"/>
      <protection locked="0"/>
    </xf>
    <xf numFmtId="176" fontId="45" fillId="0" borderId="7">
      <alignment horizontal="right" vertical="center"/>
    </xf>
    <xf numFmtId="180" fontId="45" fillId="0" borderId="7">
      <alignment horizontal="right" vertical="center"/>
    </xf>
    <xf numFmtId="0" fontId="4" fillId="0" borderId="2">
      <alignment horizontal="center" vertical="center" wrapText="1"/>
      <protection locked="0"/>
    </xf>
    <xf numFmtId="0" fontId="34" fillId="0" borderId="6">
      <alignment horizontal="center" vertical="center" wrapText="1"/>
      <protection locked="0"/>
    </xf>
    <xf numFmtId="0" fontId="12" fillId="0" borderId="0"/>
    <xf numFmtId="0" fontId="12" fillId="2" borderId="0">
      <alignment horizontal="left" vertical="center"/>
    </xf>
    <xf numFmtId="0" fontId="12" fillId="0" borderId="3">
      <alignment vertical="top" wrapText="1"/>
      <protection locked="0"/>
    </xf>
    <xf numFmtId="4" fontId="3" fillId="0" borderId="6">
      <alignment horizontal="right" vertical="center"/>
      <protection locked="0"/>
    </xf>
    <xf numFmtId="0" fontId="34" fillId="0" borderId="6">
      <alignment horizontal="right" vertical="center"/>
    </xf>
    <xf numFmtId="4" fontId="34" fillId="0" borderId="6">
      <alignment horizontal="right" vertical="center"/>
    </xf>
    <xf numFmtId="4" fontId="3" fillId="0" borderId="6">
      <alignment horizontal="right" vertical="center"/>
    </xf>
    <xf numFmtId="0" fontId="3" fillId="0" borderId="0">
      <alignment horizontal="right" vertical="center"/>
    </xf>
    <xf numFmtId="4" fontId="34" fillId="0" borderId="6">
      <alignment horizontal="right" vertical="center"/>
      <protection locked="0"/>
    </xf>
    <xf numFmtId="0" fontId="12" fillId="0" borderId="4">
      <alignment vertical="top" wrapText="1"/>
      <protection locked="0"/>
    </xf>
    <xf numFmtId="0" fontId="3" fillId="0" borderId="6">
      <alignment vertical="center"/>
      <protection locked="0"/>
    </xf>
    <xf numFmtId="0" fontId="4" fillId="0" borderId="7">
      <alignment horizontal="center" vertical="center" wrapText="1"/>
      <protection locked="0"/>
    </xf>
    <xf numFmtId="0" fontId="3" fillId="2" borderId="0">
      <alignment horizontal="right" vertical="center" wrapText="1"/>
      <protection locked="0"/>
    </xf>
    <xf numFmtId="0" fontId="1" fillId="0" borderId="12">
      <alignment horizontal="center" vertical="center" wrapText="1"/>
      <protection locked="0"/>
    </xf>
    <xf numFmtId="0" fontId="3" fillId="2" borderId="0">
      <alignment horizontal="right" vertical="center" wrapText="1"/>
      <protection locked="0"/>
    </xf>
    <xf numFmtId="0" fontId="9" fillId="2" borderId="0">
      <alignment horizontal="center" vertical="center" wrapText="1"/>
      <protection locked="0"/>
    </xf>
    <xf numFmtId="0" fontId="1" fillId="2" borderId="0">
      <alignment horizontal="left" vertical="center" wrapText="1"/>
      <protection locked="0"/>
    </xf>
    <xf numFmtId="0" fontId="1" fillId="0" borderId="1">
      <alignment horizontal="center" vertical="center" wrapText="1"/>
      <protection locked="0"/>
    </xf>
    <xf numFmtId="0" fontId="1" fillId="0" borderId="5">
      <alignment horizontal="center" vertical="center" wrapText="1"/>
      <protection locked="0"/>
    </xf>
    <xf numFmtId="0" fontId="3" fillId="2" borderId="6">
      <alignment horizontal="left" vertical="center"/>
    </xf>
    <xf numFmtId="0" fontId="3" fillId="2" borderId="7">
      <alignment horizontal="center" vertical="center"/>
    </xf>
    <xf numFmtId="0" fontId="1" fillId="0" borderId="0"/>
    <xf numFmtId="0" fontId="3" fillId="2" borderId="7">
      <alignment horizontal="left" vertical="center" wrapText="1"/>
      <protection locked="0"/>
    </xf>
    <xf numFmtId="0" fontId="2" fillId="0" borderId="0">
      <alignment horizontal="center" vertical="center"/>
    </xf>
    <xf numFmtId="0" fontId="1" fillId="2" borderId="2">
      <alignment horizontal="center" vertical="center" wrapText="1"/>
      <protection locked="0"/>
    </xf>
    <xf numFmtId="0" fontId="3" fillId="0" borderId="0">
      <alignment horizontal="left" vertical="center"/>
      <protection locked="0"/>
    </xf>
    <xf numFmtId="0" fontId="1" fillId="0" borderId="11">
      <alignment horizontal="center" vertical="center" wrapText="1"/>
      <protection locked="0"/>
    </xf>
    <xf numFmtId="0" fontId="3" fillId="2" borderId="12">
      <alignment horizontal="left" vertical="center"/>
    </xf>
    <xf numFmtId="0" fontId="12" fillId="0" borderId="4">
      <alignment vertical="top" wrapText="1"/>
      <protection locked="0"/>
    </xf>
    <xf numFmtId="0" fontId="3" fillId="2" borderId="12">
      <alignment horizontal="right" vertical="center"/>
    </xf>
    <xf numFmtId="0" fontId="1" fillId="0" borderId="13">
      <alignment horizontal="center" vertical="center"/>
      <protection locked="0"/>
    </xf>
    <xf numFmtId="0" fontId="1" fillId="0" borderId="3">
      <alignment horizontal="center" vertical="center" wrapText="1"/>
      <protection locked="0"/>
    </xf>
    <xf numFmtId="0" fontId="1" fillId="0" borderId="13">
      <alignment horizontal="center" vertical="center" wrapText="1"/>
      <protection locked="0"/>
    </xf>
    <xf numFmtId="0" fontId="3" fillId="0" borderId="0">
      <alignment vertical="top"/>
      <protection locked="0"/>
    </xf>
    <xf numFmtId="0" fontId="1" fillId="0" borderId="12">
      <alignment horizontal="center" vertical="center"/>
      <protection locked="0"/>
    </xf>
    <xf numFmtId="0" fontId="12" fillId="0" borderId="0">
      <alignment horizontal="right" wrapText="1"/>
    </xf>
    <xf numFmtId="0" fontId="1" fillId="0" borderId="4">
      <alignment horizontal="center" vertical="center" wrapText="1"/>
      <protection locked="0"/>
    </xf>
    <xf numFmtId="0" fontId="39" fillId="0" borderId="0">
      <alignment vertical="top"/>
      <protection locked="0"/>
    </xf>
    <xf numFmtId="0" fontId="3" fillId="2" borderId="12">
      <alignment horizontal="right" vertical="center"/>
      <protection locked="0"/>
    </xf>
    <xf numFmtId="0" fontId="4" fillId="0" borderId="7">
      <alignment horizontal="center" vertical="center" wrapText="1"/>
      <protection locked="0"/>
    </xf>
    <xf numFmtId="0" fontId="39" fillId="0" borderId="0">
      <alignment vertical="top"/>
      <protection locked="0"/>
    </xf>
    <xf numFmtId="0" fontId="12" fillId="2" borderId="3">
      <alignment horizontal="center" vertical="center" wrapText="1"/>
      <protection locked="0"/>
    </xf>
    <xf numFmtId="0" fontId="1" fillId="2" borderId="0">
      <alignment horizontal="right" vertical="center" wrapText="1"/>
      <protection locked="0"/>
    </xf>
    <xf numFmtId="0" fontId="7" fillId="0" borderId="13">
      <alignment horizontal="center" vertical="center"/>
      <protection locked="0"/>
    </xf>
    <xf numFmtId="0" fontId="7" fillId="2" borderId="0">
      <alignment horizontal="right" vertical="center"/>
      <protection locked="0"/>
    </xf>
    <xf numFmtId="0" fontId="9" fillId="2" borderId="0">
      <alignment horizontal="center" vertical="center" wrapText="1"/>
      <protection locked="0"/>
    </xf>
    <xf numFmtId="0" fontId="7" fillId="0" borderId="0">
      <alignment horizontal="right"/>
      <protection locked="0"/>
    </xf>
    <xf numFmtId="0" fontId="1" fillId="2" borderId="0">
      <alignment horizontal="left" vertical="center" wrapText="1"/>
      <protection locked="0"/>
    </xf>
    <xf numFmtId="0" fontId="7" fillId="0" borderId="4">
      <alignment horizontal="center" vertical="center" wrapText="1"/>
    </xf>
    <xf numFmtId="0" fontId="4" fillId="2" borderId="1">
      <alignment horizontal="center" vertical="center"/>
    </xf>
    <xf numFmtId="0" fontId="7" fillId="0" borderId="12">
      <alignment horizontal="right" vertical="center"/>
    </xf>
    <xf numFmtId="0" fontId="4" fillId="2" borderId="6">
      <alignment horizontal="center" vertical="center" wrapText="1"/>
      <protection locked="0"/>
    </xf>
    <xf numFmtId="0" fontId="7" fillId="0" borderId="7"/>
    <xf numFmtId="0" fontId="3" fillId="2" borderId="7">
      <alignment horizontal="center" vertical="center" wrapText="1"/>
    </xf>
    <xf numFmtId="0" fontId="58" fillId="0" borderId="0">
      <alignment vertical="top"/>
      <protection locked="0"/>
    </xf>
    <xf numFmtId="0" fontId="3" fillId="2" borderId="7">
      <alignment horizontal="left" vertical="center" wrapText="1"/>
    </xf>
    <xf numFmtId="0" fontId="3" fillId="2" borderId="2">
      <alignment horizontal="center" vertical="center" wrapText="1"/>
    </xf>
    <xf numFmtId="0" fontId="12" fillId="0" borderId="0"/>
    <xf numFmtId="0" fontId="3" fillId="2" borderId="4">
      <alignment horizontal="left" vertical="center"/>
    </xf>
    <xf numFmtId="0" fontId="4" fillId="0" borderId="6">
      <alignment horizontal="center" vertical="center"/>
      <protection locked="0"/>
    </xf>
    <xf numFmtId="4" fontId="3" fillId="0" borderId="7">
      <alignment horizontal="right" vertical="center"/>
    </xf>
    <xf numFmtId="4" fontId="3" fillId="2" borderId="7">
      <alignment horizontal="right" vertical="center"/>
      <protection locked="0"/>
    </xf>
    <xf numFmtId="0" fontId="3" fillId="0" borderId="0">
      <alignment vertical="top"/>
      <protection locked="0"/>
    </xf>
    <xf numFmtId="0" fontId="4" fillId="0" borderId="2">
      <alignment horizontal="center" vertical="center"/>
      <protection locked="0"/>
    </xf>
    <xf numFmtId="0" fontId="4" fillId="0" borderId="1">
      <alignment horizontal="center" vertical="center"/>
      <protection locked="0"/>
    </xf>
    <xf numFmtId="0" fontId="4" fillId="0" borderId="7">
      <alignment horizontal="center" vertical="center"/>
      <protection locked="0"/>
    </xf>
    <xf numFmtId="0" fontId="4" fillId="0" borderId="6">
      <alignment horizontal="center" vertical="center" wrapText="1"/>
      <protection locked="0"/>
    </xf>
    <xf numFmtId="0" fontId="4" fillId="0" borderId="4">
      <alignment horizontal="center" vertical="center"/>
      <protection locked="0"/>
    </xf>
    <xf numFmtId="0" fontId="4" fillId="0" borderId="4">
      <alignment horizontal="center" vertical="center"/>
    </xf>
    <xf numFmtId="0" fontId="12" fillId="0" borderId="0">
      <protection locked="0"/>
    </xf>
    <xf numFmtId="0" fontId="9" fillId="2" borderId="0">
      <alignment horizontal="center" vertical="center" wrapText="1"/>
      <protection locked="0"/>
    </xf>
    <xf numFmtId="0" fontId="4" fillId="0" borderId="2">
      <alignment horizontal="center" vertical="center" wrapText="1"/>
      <protection locked="0"/>
    </xf>
    <xf numFmtId="0" fontId="3" fillId="0" borderId="6">
      <alignment vertical="center" wrapText="1"/>
      <protection locked="0"/>
    </xf>
    <xf numFmtId="0" fontId="1" fillId="0" borderId="0"/>
    <xf numFmtId="0" fontId="3" fillId="0" borderId="6">
      <alignment horizontal="left" vertical="center"/>
    </xf>
    <xf numFmtId="0" fontId="10" fillId="0" borderId="0">
      <alignment horizontal="center" vertical="center" wrapText="1"/>
    </xf>
    <xf numFmtId="0" fontId="34" fillId="0" borderId="6">
      <alignment horizontal="center" vertical="center"/>
    </xf>
    <xf numFmtId="0" fontId="3" fillId="0" borderId="0">
      <alignment horizontal="left" vertical="center"/>
    </xf>
    <xf numFmtId="0" fontId="34" fillId="0" borderId="6">
      <alignment horizontal="center" vertical="center" wrapText="1"/>
      <protection locked="0"/>
    </xf>
    <xf numFmtId="0" fontId="4" fillId="0" borderId="1">
      <alignment horizontal="center" vertical="center" wrapText="1"/>
    </xf>
    <xf numFmtId="0" fontId="12" fillId="0" borderId="0"/>
    <xf numFmtId="0" fontId="4" fillId="0" borderId="5">
      <alignment horizontal="center" vertical="center" wrapText="1"/>
    </xf>
    <xf numFmtId="0" fontId="12" fillId="2" borderId="0">
      <alignment horizontal="left" vertical="center"/>
    </xf>
    <xf numFmtId="0" fontId="12" fillId="0" borderId="3">
      <alignment vertical="top" wrapText="1"/>
      <protection locked="0"/>
    </xf>
    <xf numFmtId="4" fontId="3" fillId="0" borderId="6">
      <alignment horizontal="right" vertical="center"/>
      <protection locked="0"/>
    </xf>
    <xf numFmtId="4" fontId="3" fillId="0" borderId="6">
      <alignment horizontal="right" vertical="center"/>
    </xf>
    <xf numFmtId="0" fontId="34" fillId="0" borderId="6">
      <alignment horizontal="right" vertical="center"/>
    </xf>
    <xf numFmtId="0" fontId="4" fillId="0" borderId="7">
      <alignment horizontal="center" vertical="center" wrapText="1"/>
      <protection locked="0"/>
    </xf>
    <xf numFmtId="4" fontId="34" fillId="0" borderId="6">
      <alignment horizontal="right" vertical="center"/>
      <protection locked="0"/>
    </xf>
    <xf numFmtId="0" fontId="3" fillId="0" borderId="6">
      <alignment horizontal="right" vertical="center"/>
    </xf>
    <xf numFmtId="0" fontId="3" fillId="0" borderId="6">
      <alignment horizontal="left" vertical="center" wrapText="1"/>
    </xf>
    <xf numFmtId="0" fontId="12" fillId="0" borderId="4">
      <alignment vertical="top" wrapText="1"/>
      <protection locked="0"/>
    </xf>
    <xf numFmtId="49" fontId="1" fillId="0" borderId="0"/>
    <xf numFmtId="0" fontId="3" fillId="2" borderId="3">
      <alignment horizontal="left" vertical="center"/>
      <protection locked="0"/>
    </xf>
    <xf numFmtId="0" fontId="4" fillId="0" borderId="12">
      <alignment horizontal="center" vertical="center" wrapText="1"/>
    </xf>
    <xf numFmtId="0" fontId="3" fillId="2" borderId="12">
      <alignment horizontal="right" vertical="center"/>
    </xf>
    <xf numFmtId="0" fontId="33" fillId="0" borderId="0">
      <alignment horizontal="center" vertical="center"/>
    </xf>
    <xf numFmtId="0" fontId="12" fillId="2" borderId="6">
      <alignment vertical="top"/>
      <protection locked="0"/>
    </xf>
    <xf numFmtId="4" fontId="3" fillId="2" borderId="7">
      <alignment horizontal="right" vertical="center"/>
      <protection locked="0"/>
    </xf>
    <xf numFmtId="0" fontId="3" fillId="0" borderId="12">
      <alignment horizontal="left" vertical="center" wrapText="1"/>
    </xf>
    <xf numFmtId="4" fontId="3" fillId="0" borderId="12">
      <alignment horizontal="right" vertical="center"/>
    </xf>
    <xf numFmtId="0" fontId="7" fillId="0" borderId="0"/>
    <xf numFmtId="0" fontId="3" fillId="0" borderId="0">
      <alignment horizontal="left" vertical="center"/>
      <protection locked="0"/>
    </xf>
    <xf numFmtId="0" fontId="12" fillId="0" borderId="0">
      <alignment vertical="top"/>
    </xf>
    <xf numFmtId="0" fontId="4" fillId="0" borderId="2">
      <alignment horizontal="center" vertical="center"/>
      <protection locked="0"/>
    </xf>
    <xf numFmtId="0" fontId="3" fillId="0" borderId="13">
      <alignment horizontal="left" vertical="center"/>
    </xf>
    <xf numFmtId="0" fontId="3" fillId="0" borderId="12">
      <alignment horizontal="right" vertical="center"/>
      <protection locked="0"/>
    </xf>
    <xf numFmtId="0" fontId="7" fillId="0" borderId="0">
      <protection locked="0"/>
    </xf>
    <xf numFmtId="49" fontId="4" fillId="0" borderId="2">
      <alignment horizontal="center" vertical="center" wrapText="1"/>
    </xf>
    <xf numFmtId="0" fontId="3" fillId="2" borderId="3">
      <alignment horizontal="left" vertical="center"/>
    </xf>
    <xf numFmtId="0" fontId="4" fillId="0" borderId="7">
      <alignment horizontal="center" vertical="center"/>
      <protection locked="0"/>
    </xf>
    <xf numFmtId="0" fontId="1" fillId="0" borderId="12">
      <alignment horizontal="center" vertical="center"/>
    </xf>
    <xf numFmtId="0" fontId="4" fillId="0" borderId="3">
      <alignment horizontal="center" vertical="center" wrapText="1"/>
    </xf>
    <xf numFmtId="0" fontId="2" fillId="0" borderId="0">
      <alignment horizontal="center" vertical="center"/>
      <protection locked="0"/>
    </xf>
    <xf numFmtId="49" fontId="4" fillId="0" borderId="7">
      <alignment horizontal="center" vertical="center"/>
    </xf>
    <xf numFmtId="0" fontId="3" fillId="2" borderId="4">
      <alignment horizontal="left" vertical="center"/>
    </xf>
    <xf numFmtId="0" fontId="4" fillId="0" borderId="3">
      <alignment horizontal="center" vertical="center"/>
      <protection locked="0"/>
    </xf>
    <xf numFmtId="3" fontId="3" fillId="0" borderId="12">
      <alignment horizontal="right" vertical="center"/>
    </xf>
    <xf numFmtId="4" fontId="3" fillId="2" borderId="12">
      <alignment horizontal="right" vertical="center"/>
      <protection locked="0"/>
    </xf>
    <xf numFmtId="0" fontId="7" fillId="0" borderId="0">
      <protection locked="0"/>
    </xf>
    <xf numFmtId="0" fontId="3" fillId="0" borderId="7">
      <alignment horizontal="center" vertical="center"/>
    </xf>
    <xf numFmtId="0" fontId="4" fillId="0" borderId="6">
      <alignment horizontal="center" vertical="center"/>
      <protection locked="0"/>
    </xf>
    <xf numFmtId="0" fontId="4" fillId="0" borderId="7">
      <alignment horizontal="center" vertical="center" wrapText="1"/>
      <protection locked="0"/>
    </xf>
    <xf numFmtId="0" fontId="4" fillId="0" borderId="3">
      <alignment horizontal="center" vertical="center" wrapText="1"/>
      <protection locked="0"/>
    </xf>
    <xf numFmtId="0" fontId="4" fillId="0" borderId="13">
      <alignment horizontal="center" vertical="center"/>
      <protection locked="0"/>
    </xf>
    <xf numFmtId="0" fontId="7" fillId="0" borderId="10">
      <alignment horizontal="center" vertical="center"/>
      <protection locked="0"/>
    </xf>
    <xf numFmtId="0" fontId="3" fillId="0" borderId="7">
      <alignment horizontal="left" vertical="center" wrapText="1"/>
    </xf>
    <xf numFmtId="0" fontId="4" fillId="0" borderId="4">
      <alignment horizontal="center" vertical="center"/>
      <protection locked="0"/>
    </xf>
    <xf numFmtId="0" fontId="4" fillId="0" borderId="11">
      <alignment horizontal="center" vertical="center" wrapText="1"/>
      <protection locked="0"/>
    </xf>
    <xf numFmtId="0" fontId="7" fillId="0" borderId="11">
      <alignment horizontal="center" vertical="center"/>
      <protection locked="0"/>
    </xf>
    <xf numFmtId="0" fontId="2" fillId="0" borderId="0">
      <alignment horizontal="center" vertical="center" wrapText="1"/>
    </xf>
    <xf numFmtId="0" fontId="1" fillId="0" borderId="2">
      <alignment horizontal="center" vertical="center"/>
    </xf>
    <xf numFmtId="0" fontId="4" fillId="2" borderId="6">
      <alignment horizontal="center" vertical="center" wrapText="1"/>
      <protection locked="0"/>
    </xf>
    <xf numFmtId="0" fontId="4" fillId="0" borderId="12">
      <alignment horizontal="center" vertical="center" wrapText="1"/>
      <protection locked="0"/>
    </xf>
    <xf numFmtId="0" fontId="7" fillId="0" borderId="12">
      <alignment horizontal="center" vertical="center"/>
      <protection locked="0"/>
    </xf>
    <xf numFmtId="0" fontId="7" fillId="0" borderId="0">
      <alignment wrapText="1"/>
    </xf>
    <xf numFmtId="0" fontId="1" fillId="0" borderId="4">
      <alignment horizontal="center" vertical="center"/>
    </xf>
    <xf numFmtId="0" fontId="12" fillId="2" borderId="6">
      <alignment horizontal="center" vertical="center" wrapText="1"/>
      <protection locked="0"/>
    </xf>
    <xf numFmtId="0" fontId="1" fillId="0" borderId="0"/>
    <xf numFmtId="0" fontId="3" fillId="2" borderId="6">
      <alignment horizontal="center" vertical="center"/>
    </xf>
    <xf numFmtId="0" fontId="4" fillId="0" borderId="1">
      <alignment horizontal="center" vertical="center"/>
      <protection locked="0"/>
    </xf>
    <xf numFmtId="0" fontId="3" fillId="2" borderId="24">
      <alignment horizontal="center" vertical="center"/>
    </xf>
    <xf numFmtId="4" fontId="3" fillId="0" borderId="7">
      <alignment horizontal="right" vertical="center" wrapText="1"/>
      <protection locked="0"/>
    </xf>
    <xf numFmtId="0" fontId="12" fillId="0" borderId="4">
      <alignment vertical="top" wrapText="1"/>
      <protection locked="0"/>
    </xf>
    <xf numFmtId="0" fontId="3" fillId="2" borderId="12">
      <alignment horizontal="center" vertical="center"/>
    </xf>
    <xf numFmtId="0" fontId="1" fillId="0" borderId="0">
      <alignment vertical="top"/>
    </xf>
    <xf numFmtId="0" fontId="1" fillId="0" borderId="0">
      <alignment horizontal="right" vertical="center"/>
    </xf>
    <xf numFmtId="0" fontId="4" fillId="0" borderId="7">
      <alignment horizontal="center" vertical="center" wrapText="1"/>
      <protection locked="0"/>
    </xf>
    <xf numFmtId="0" fontId="4" fillId="0" borderId="2">
      <alignment horizontal="center" vertical="center"/>
      <protection locked="0"/>
    </xf>
    <xf numFmtId="0" fontId="1" fillId="0" borderId="0">
      <alignment horizontal="right"/>
    </xf>
    <xf numFmtId="4" fontId="3" fillId="2" borderId="7">
      <alignment horizontal="right" vertical="center"/>
      <protection locked="0"/>
    </xf>
    <xf numFmtId="0" fontId="4" fillId="0" borderId="7">
      <alignment horizontal="center" vertical="center"/>
    </xf>
    <xf numFmtId="0" fontId="4" fillId="0" borderId="4">
      <alignment horizontal="center" vertical="center"/>
    </xf>
    <xf numFmtId="0" fontId="12" fillId="0" borderId="3">
      <alignment vertical="top" wrapText="1"/>
      <protection locked="0"/>
    </xf>
    <xf numFmtId="4" fontId="3" fillId="0" borderId="7">
      <alignment horizontal="right" vertical="center" wrapText="1"/>
    </xf>
    <xf numFmtId="0" fontId="3" fillId="0" borderId="0">
      <alignment horizontal="right" vertical="center"/>
    </xf>
    <xf numFmtId="0" fontId="39" fillId="0" borderId="0">
      <alignment vertical="top"/>
      <protection locked="0"/>
    </xf>
    <xf numFmtId="0" fontId="4" fillId="0" borderId="3">
      <alignment horizontal="center" vertical="center"/>
    </xf>
    <xf numFmtId="0" fontId="3" fillId="0" borderId="0">
      <alignment horizontal="right"/>
    </xf>
    <xf numFmtId="0" fontId="4" fillId="0" borderId="10">
      <alignment horizontal="center" vertical="center"/>
    </xf>
    <xf numFmtId="0" fontId="4" fillId="0" borderId="12">
      <alignment horizontal="center" vertical="center"/>
    </xf>
    <xf numFmtId="0" fontId="39" fillId="0" borderId="0">
      <alignment vertical="top"/>
      <protection locked="0"/>
    </xf>
    <xf numFmtId="0" fontId="12" fillId="0" borderId="0"/>
    <xf numFmtId="0" fontId="16" fillId="0" borderId="0">
      <alignment horizontal="center" vertical="center"/>
    </xf>
    <xf numFmtId="0" fontId="3" fillId="0" borderId="0">
      <alignment horizontal="left" vertical="center"/>
    </xf>
    <xf numFmtId="0" fontId="1" fillId="0" borderId="1">
      <alignment horizontal="center" vertical="center" wrapText="1"/>
      <protection locked="0"/>
    </xf>
    <xf numFmtId="0" fontId="12" fillId="2" borderId="6">
      <alignment vertical="top" wrapText="1"/>
      <protection locked="0"/>
    </xf>
    <xf numFmtId="4" fontId="3" fillId="2" borderId="12">
      <alignment horizontal="right" vertical="top"/>
    </xf>
    <xf numFmtId="0" fontId="3" fillId="0" borderId="2">
      <alignment horizontal="center" vertical="center" wrapText="1"/>
      <protection locked="0"/>
    </xf>
    <xf numFmtId="0" fontId="59" fillId="0" borderId="0"/>
    <xf numFmtId="0" fontId="4" fillId="0" borderId="0">
      <alignment horizontal="left" vertical="center"/>
    </xf>
    <xf numFmtId="0" fontId="1" fillId="2" borderId="0">
      <alignment horizontal="left" vertical="center" wrapText="1"/>
      <protection locked="0"/>
    </xf>
    <xf numFmtId="0" fontId="3" fillId="2" borderId="7">
      <alignment horizontal="left" vertical="center"/>
      <protection locked="0"/>
    </xf>
    <xf numFmtId="4" fontId="3" fillId="0" borderId="12">
      <alignment horizontal="right" vertical="center"/>
    </xf>
    <xf numFmtId="0" fontId="3" fillId="2" borderId="0">
      <alignment horizontal="right" vertical="center" wrapText="1"/>
      <protection locked="0"/>
    </xf>
    <xf numFmtId="0" fontId="1" fillId="2" borderId="2">
      <alignment horizontal="center" vertical="center" wrapText="1"/>
      <protection locked="0"/>
    </xf>
    <xf numFmtId="4" fontId="3" fillId="2" borderId="7">
      <alignment horizontal="right" vertical="center"/>
      <protection locked="0"/>
    </xf>
    <xf numFmtId="0" fontId="1" fillId="2" borderId="6">
      <alignment horizontal="right" vertical="center"/>
      <protection locked="0"/>
    </xf>
    <xf numFmtId="0" fontId="1" fillId="0" borderId="3">
      <alignment horizontal="center" vertical="center" wrapText="1"/>
      <protection locked="0"/>
    </xf>
    <xf numFmtId="0" fontId="39" fillId="0" borderId="0">
      <alignment vertical="top"/>
      <protection locked="0"/>
    </xf>
    <xf numFmtId="0" fontId="12" fillId="0" borderId="0">
      <protection locked="0"/>
    </xf>
    <xf numFmtId="0" fontId="1" fillId="2" borderId="4">
      <alignment horizontal="center" vertical="center"/>
      <protection locked="0"/>
    </xf>
    <xf numFmtId="0" fontId="3" fillId="0" borderId="0">
      <alignment vertical="top"/>
      <protection locked="0"/>
    </xf>
    <xf numFmtId="0" fontId="1" fillId="2" borderId="0">
      <alignment horizontal="right" vertical="center" wrapText="1"/>
      <protection locked="0"/>
    </xf>
    <xf numFmtId="0" fontId="1" fillId="2" borderId="0">
      <alignment horizontal="left" vertical="center" wrapText="1"/>
      <protection locked="0"/>
    </xf>
    <xf numFmtId="0" fontId="4" fillId="0" borderId="2">
      <alignment horizontal="center" vertical="center" wrapText="1"/>
      <protection locked="0"/>
    </xf>
    <xf numFmtId="0" fontId="9" fillId="2" borderId="0">
      <alignment horizontal="center" vertical="center"/>
    </xf>
    <xf numFmtId="0" fontId="9" fillId="2" borderId="0">
      <alignment horizontal="center" vertical="center" wrapText="1"/>
      <protection locked="0"/>
    </xf>
    <xf numFmtId="0" fontId="7" fillId="0" borderId="0">
      <alignment wrapText="1"/>
    </xf>
    <xf numFmtId="0" fontId="1" fillId="2" borderId="0">
      <alignment horizontal="left" vertical="center" wrapText="1"/>
      <protection locked="0"/>
    </xf>
    <xf numFmtId="0" fontId="10" fillId="0" borderId="0">
      <alignment horizontal="center" vertical="center" wrapText="1"/>
    </xf>
    <xf numFmtId="0" fontId="4" fillId="0" borderId="1">
      <alignment horizontal="center" vertical="center" wrapText="1"/>
      <protection locked="0"/>
    </xf>
    <xf numFmtId="0" fontId="7" fillId="0" borderId="0">
      <alignment horizontal="left" vertical="center" wrapText="1"/>
    </xf>
    <xf numFmtId="0" fontId="12" fillId="2" borderId="6">
      <alignment vertical="top" wrapText="1"/>
      <protection locked="0"/>
    </xf>
    <xf numFmtId="0" fontId="7" fillId="0" borderId="1">
      <alignment horizontal="center" vertical="center" wrapText="1"/>
    </xf>
    <xf numFmtId="0" fontId="3" fillId="2" borderId="7">
      <alignment horizontal="center" vertical="center" wrapText="1"/>
      <protection locked="0"/>
    </xf>
    <xf numFmtId="0" fontId="7" fillId="0" borderId="5">
      <alignment horizontal="center" vertical="center" wrapText="1"/>
    </xf>
    <xf numFmtId="0" fontId="3" fillId="2" borderId="7">
      <alignment horizontal="left" vertical="center" wrapText="1"/>
      <protection locked="0"/>
    </xf>
    <xf numFmtId="0" fontId="7" fillId="0" borderId="6">
      <alignment horizontal="center" vertical="center" wrapText="1"/>
    </xf>
    <xf numFmtId="0" fontId="3" fillId="2" borderId="2">
      <alignment horizontal="center" vertical="center" wrapText="1"/>
    </xf>
    <xf numFmtId="0" fontId="7" fillId="0" borderId="6">
      <alignment horizontal="center" vertical="center"/>
    </xf>
    <xf numFmtId="0" fontId="12" fillId="0" borderId="0"/>
    <xf numFmtId="0" fontId="7" fillId="0" borderId="6">
      <alignment horizontal="left" vertical="center" wrapText="1"/>
    </xf>
    <xf numFmtId="0" fontId="3" fillId="0" borderId="0">
      <alignment vertical="top"/>
      <protection locked="0"/>
    </xf>
    <xf numFmtId="0" fontId="1" fillId="0" borderId="12">
      <alignment horizontal="center" vertical="center"/>
      <protection locked="0"/>
    </xf>
    <xf numFmtId="0" fontId="2" fillId="0" borderId="0">
      <alignment horizontal="center" vertical="center"/>
    </xf>
    <xf numFmtId="0" fontId="4" fillId="0" borderId="1">
      <alignment horizontal="center" vertical="center"/>
      <protection locked="0"/>
    </xf>
    <xf numFmtId="0" fontId="3" fillId="0" borderId="12">
      <alignment horizontal="left" vertical="center"/>
      <protection locked="0"/>
    </xf>
    <xf numFmtId="0" fontId="4" fillId="0" borderId="0"/>
    <xf numFmtId="0" fontId="12" fillId="2" borderId="6">
      <alignment horizontal="center" vertical="center"/>
      <protection locked="0"/>
    </xf>
    <xf numFmtId="0" fontId="3" fillId="0" borderId="13">
      <alignment horizontal="left" vertical="center"/>
      <protection locked="0"/>
    </xf>
    <xf numFmtId="0" fontId="4" fillId="0" borderId="10">
      <alignment horizontal="center" vertical="center" wrapText="1"/>
    </xf>
    <xf numFmtId="0" fontId="3" fillId="2" borderId="7">
      <alignment horizontal="left" vertical="center"/>
      <protection locked="0"/>
    </xf>
    <xf numFmtId="0" fontId="3" fillId="0" borderId="0">
      <alignment vertical="top"/>
      <protection locked="0"/>
    </xf>
    <xf numFmtId="0" fontId="4" fillId="0" borderId="11">
      <alignment horizontal="center" vertical="center" wrapText="1"/>
    </xf>
    <xf numFmtId="0" fontId="12" fillId="0" borderId="0">
      <alignment vertical="top"/>
      <protection locked="0"/>
    </xf>
    <xf numFmtId="0" fontId="12" fillId="0" borderId="3">
      <alignment vertical="top" wrapText="1"/>
      <protection locked="0"/>
    </xf>
    <xf numFmtId="0" fontId="9" fillId="2" borderId="0">
      <alignment horizontal="center" vertical="center"/>
    </xf>
    <xf numFmtId="0" fontId="9" fillId="2" borderId="0">
      <alignment horizontal="center" vertical="center" wrapText="1"/>
      <protection locked="0"/>
    </xf>
    <xf numFmtId="0" fontId="1" fillId="2" borderId="0">
      <alignment horizontal="left" vertical="center" wrapText="1"/>
      <protection locked="0"/>
    </xf>
    <xf numFmtId="0" fontId="4" fillId="0" borderId="1">
      <alignment horizontal="center" vertical="center" wrapText="1"/>
      <protection locked="0"/>
    </xf>
    <xf numFmtId="0" fontId="12" fillId="2" borderId="5">
      <alignment vertical="top" wrapText="1"/>
      <protection locked="0"/>
    </xf>
    <xf numFmtId="0" fontId="12" fillId="2" borderId="6">
      <alignment vertical="top" wrapText="1"/>
      <protection locked="0"/>
    </xf>
    <xf numFmtId="0" fontId="3" fillId="2" borderId="7">
      <alignment horizontal="center" vertical="center"/>
      <protection locked="0"/>
    </xf>
    <xf numFmtId="0" fontId="3" fillId="2" borderId="7">
      <alignment horizontal="left" vertical="center" wrapText="1"/>
      <protection locked="0"/>
    </xf>
    <xf numFmtId="0" fontId="3" fillId="2" borderId="2">
      <alignment horizontal="center" vertical="center" wrapText="1"/>
    </xf>
    <xf numFmtId="0" fontId="12" fillId="0" borderId="0"/>
    <xf numFmtId="0" fontId="3" fillId="0" borderId="0">
      <alignment vertical="top"/>
      <protection locked="0"/>
    </xf>
    <xf numFmtId="0" fontId="4" fillId="0" borderId="1">
      <alignment horizontal="center" vertical="center"/>
      <protection locked="0"/>
    </xf>
    <xf numFmtId="0" fontId="12" fillId="2" borderId="5">
      <alignment horizontal="center" vertical="center"/>
      <protection locked="0"/>
    </xf>
    <xf numFmtId="0" fontId="3" fillId="2" borderId="7">
      <alignment horizontal="left" vertical="center"/>
      <protection locked="0"/>
    </xf>
    <xf numFmtId="0" fontId="4" fillId="0" borderId="6">
      <alignment horizontal="center" vertical="center"/>
      <protection locked="0"/>
    </xf>
    <xf numFmtId="0" fontId="3" fillId="2" borderId="3">
      <alignment horizontal="center" vertical="center" wrapText="1"/>
      <protection locked="0"/>
    </xf>
    <xf numFmtId="0" fontId="3" fillId="0" borderId="7">
      <alignment vertical="center"/>
      <protection locked="0"/>
    </xf>
    <xf numFmtId="0" fontId="12" fillId="2" borderId="5">
      <alignment vertical="top"/>
      <protection locked="0"/>
    </xf>
    <xf numFmtId="0" fontId="4" fillId="0" borderId="10">
      <alignment horizontal="center" vertical="center" wrapText="1"/>
      <protection locked="0"/>
    </xf>
    <xf numFmtId="0" fontId="12" fillId="2" borderId="6">
      <alignment vertical="top"/>
      <protection locked="0"/>
    </xf>
    <xf numFmtId="0" fontId="4" fillId="0" borderId="11">
      <alignment horizontal="center" vertical="center"/>
      <protection locked="0"/>
    </xf>
    <xf numFmtId="0" fontId="4" fillId="0" borderId="5">
      <alignment horizontal="center" vertical="center"/>
      <protection locked="0"/>
    </xf>
    <xf numFmtId="0" fontId="4" fillId="0" borderId="12">
      <alignment horizontal="center" vertical="center"/>
      <protection locked="0"/>
    </xf>
    <xf numFmtId="0" fontId="12" fillId="0" borderId="0">
      <alignment vertical="top"/>
    </xf>
    <xf numFmtId="0" fontId="4" fillId="0" borderId="3">
      <alignment horizontal="center" vertical="center" wrapText="1"/>
      <protection locked="0"/>
    </xf>
    <xf numFmtId="0" fontId="3" fillId="2" borderId="3">
      <alignment horizontal="center" vertical="center" wrapText="1"/>
    </xf>
    <xf numFmtId="0" fontId="4" fillId="0" borderId="2">
      <alignment horizontal="center" vertical="center" wrapText="1"/>
      <protection locked="0"/>
    </xf>
    <xf numFmtId="0" fontId="3" fillId="2" borderId="4">
      <alignment horizontal="center" vertical="center" wrapText="1"/>
    </xf>
    <xf numFmtId="0" fontId="4" fillId="0" borderId="2">
      <alignment horizontal="center" vertical="center"/>
      <protection locked="0"/>
    </xf>
    <xf numFmtId="4" fontId="3" fillId="2" borderId="7">
      <alignment horizontal="right" vertical="center"/>
      <protection locked="0"/>
    </xf>
    <xf numFmtId="0" fontId="12" fillId="2" borderId="3">
      <alignment horizontal="center" vertical="center"/>
      <protection locked="0"/>
    </xf>
    <xf numFmtId="0" fontId="3" fillId="0" borderId="0">
      <alignment horizontal="right" vertical="center"/>
      <protection locked="0"/>
    </xf>
    <xf numFmtId="0" fontId="4" fillId="2" borderId="3">
      <alignment horizontal="center" vertical="center" wrapText="1"/>
      <protection locked="0"/>
    </xf>
    <xf numFmtId="0" fontId="3" fillId="0" borderId="0">
      <alignment horizontal="right"/>
      <protection locked="0"/>
    </xf>
    <xf numFmtId="0" fontId="12" fillId="2" borderId="4">
      <alignment horizontal="center" vertical="center" wrapText="1"/>
      <protection locked="0"/>
    </xf>
    <xf numFmtId="0" fontId="4" fillId="0" borderId="13">
      <alignment horizontal="center" vertical="center" wrapText="1"/>
      <protection locked="0"/>
    </xf>
    <xf numFmtId="0" fontId="12" fillId="0" borderId="0">
      <alignment horizontal="right" vertical="center"/>
    </xf>
    <xf numFmtId="0" fontId="3" fillId="0" borderId="0">
      <alignment horizontal="right" vertical="center"/>
    </xf>
    <xf numFmtId="0" fontId="7" fillId="2" borderId="0">
      <alignment horizontal="right" vertical="center" wrapText="1"/>
      <protection locked="0"/>
    </xf>
    <xf numFmtId="0" fontId="3" fillId="0" borderId="3">
      <alignment horizontal="left" vertical="center" wrapText="1"/>
      <protection locked="0"/>
    </xf>
    <xf numFmtId="0" fontId="9" fillId="2" borderId="0">
      <alignment horizontal="center" vertical="center" wrapText="1"/>
      <protection locked="0"/>
    </xf>
    <xf numFmtId="49" fontId="1" fillId="0" borderId="0"/>
    <xf numFmtId="0" fontId="7" fillId="2" borderId="0">
      <alignment horizontal="left" vertical="center" wrapText="1"/>
      <protection locked="0"/>
    </xf>
    <xf numFmtId="0" fontId="4" fillId="0" borderId="1">
      <alignment horizontal="center" vertical="center" wrapText="1"/>
    </xf>
    <xf numFmtId="0" fontId="4" fillId="0" borderId="2">
      <alignment horizontal="center" vertical="center"/>
    </xf>
    <xf numFmtId="0" fontId="7" fillId="0" borderId="1">
      <alignment horizontal="center" vertical="center" wrapText="1"/>
      <protection locked="0"/>
    </xf>
    <xf numFmtId="0" fontId="4" fillId="0" borderId="5">
      <alignment horizontal="center" vertical="center" wrapText="1"/>
    </xf>
    <xf numFmtId="0" fontId="4" fillId="0" borderId="1">
      <alignment horizontal="center" vertical="center"/>
    </xf>
    <xf numFmtId="0" fontId="7" fillId="2" borderId="6">
      <alignment horizontal="center" vertical="center" wrapText="1"/>
      <protection locked="0"/>
    </xf>
    <xf numFmtId="0" fontId="4" fillId="0" borderId="6">
      <alignment horizontal="center" vertical="center" wrapText="1"/>
    </xf>
    <xf numFmtId="0" fontId="4" fillId="0" borderId="6">
      <alignment horizontal="center" vertical="center"/>
    </xf>
    <xf numFmtId="0" fontId="7" fillId="2" borderId="6">
      <alignment horizontal="center" vertical="center" wrapText="1"/>
    </xf>
    <xf numFmtId="0" fontId="3" fillId="0" borderId="4">
      <alignment horizontal="left" vertical="center" wrapText="1"/>
      <protection locked="0"/>
    </xf>
    <xf numFmtId="4" fontId="3" fillId="0" borderId="7">
      <alignment horizontal="right" vertical="center" wrapText="1"/>
      <protection locked="0"/>
    </xf>
    <xf numFmtId="0" fontId="7" fillId="2" borderId="6">
      <alignment horizontal="left" vertical="center" wrapText="1"/>
    </xf>
    <xf numFmtId="0" fontId="4" fillId="0" borderId="0"/>
    <xf numFmtId="0" fontId="4" fillId="0" borderId="3">
      <alignment horizontal="center" vertical="center"/>
    </xf>
    <xf numFmtId="0" fontId="7" fillId="2" borderId="24">
      <alignment horizontal="center" vertical="center"/>
    </xf>
    <xf numFmtId="0" fontId="1" fillId="0" borderId="0">
      <alignment horizontal="right" vertical="center"/>
      <protection locked="0"/>
    </xf>
    <xf numFmtId="0" fontId="8" fillId="0" borderId="0">
      <protection locked="0"/>
    </xf>
    <xf numFmtId="0" fontId="7" fillId="2" borderId="0">
      <alignment horizontal="right" vertical="center"/>
      <protection locked="0"/>
    </xf>
    <xf numFmtId="0" fontId="7" fillId="2" borderId="1">
      <alignment horizontal="center" vertical="center"/>
      <protection locked="0"/>
    </xf>
    <xf numFmtId="0" fontId="7" fillId="2" borderId="6">
      <alignment horizontal="right" vertical="center"/>
      <protection locked="0"/>
    </xf>
    <xf numFmtId="0" fontId="7" fillId="0" borderId="12">
      <alignment horizontal="center"/>
      <protection locked="0"/>
    </xf>
    <xf numFmtId="0" fontId="7" fillId="0" borderId="12">
      <alignment horizontal="left" wrapText="1"/>
      <protection locked="0"/>
    </xf>
    <xf numFmtId="0" fontId="8" fillId="0" borderId="0"/>
    <xf numFmtId="0" fontId="7" fillId="0" borderId="13">
      <alignment horizontal="left"/>
      <protection locked="0"/>
    </xf>
    <xf numFmtId="0" fontId="7" fillId="2" borderId="6">
      <alignment horizontal="right" vertical="center" wrapText="1"/>
      <protection locked="0"/>
    </xf>
    <xf numFmtId="0" fontId="7" fillId="0" borderId="0">
      <alignment vertical="top"/>
      <protection locked="0"/>
    </xf>
    <xf numFmtId="0" fontId="7" fillId="0" borderId="12">
      <alignment horizontal="left" wrapText="1"/>
    </xf>
    <xf numFmtId="0" fontId="7" fillId="2" borderId="1">
      <alignment horizontal="center" vertical="center" wrapText="1"/>
      <protection locked="0"/>
    </xf>
    <xf numFmtId="0" fontId="7" fillId="0" borderId="13">
      <alignment horizontal="left"/>
    </xf>
    <xf numFmtId="0" fontId="7" fillId="0" borderId="12">
      <alignment horizontal="center" wrapText="1"/>
      <protection locked="0"/>
    </xf>
    <xf numFmtId="0" fontId="7" fillId="0" borderId="12">
      <alignment horizontal="center" wrapText="1"/>
    </xf>
    <xf numFmtId="0" fontId="7" fillId="2" borderId="12">
      <alignment horizontal="left" vertical="center" wrapText="1"/>
      <protection locked="0"/>
    </xf>
    <xf numFmtId="0" fontId="7" fillId="2" borderId="4">
      <alignment horizontal="center" vertical="center"/>
      <protection locked="0"/>
    </xf>
    <xf numFmtId="0" fontId="7" fillId="2" borderId="13">
      <alignment horizontal="right" vertical="center"/>
    </xf>
    <xf numFmtId="3" fontId="7" fillId="2" borderId="12">
      <alignment horizontal="right" vertical="center"/>
      <protection locked="0"/>
    </xf>
    <xf numFmtId="0" fontId="7" fillId="2" borderId="12">
      <alignment horizontal="center" vertical="center" wrapText="1"/>
      <protection locked="0"/>
    </xf>
    <xf numFmtId="0" fontId="7" fillId="0" borderId="3">
      <alignment horizontal="center" vertical="center"/>
      <protection locked="0"/>
    </xf>
    <xf numFmtId="0" fontId="7" fillId="2" borderId="12">
      <alignment horizontal="right" vertical="center"/>
    </xf>
    <xf numFmtId="0" fontId="7" fillId="2" borderId="6">
      <alignment horizontal="center" vertical="center" wrapText="1"/>
      <protection locked="0"/>
    </xf>
    <xf numFmtId="0" fontId="7" fillId="0" borderId="4">
      <alignment horizontal="center" vertical="center" wrapText="1"/>
      <protection locked="0"/>
    </xf>
    <xf numFmtId="0" fontId="58" fillId="0" borderId="0">
      <alignment vertical="top"/>
      <protection locked="0"/>
    </xf>
    <xf numFmtId="0" fontId="4" fillId="0" borderId="6">
      <alignment horizontal="center" vertical="center" wrapText="1"/>
    </xf>
    <xf numFmtId="3" fontId="1" fillId="0" borderId="6">
      <alignment horizontal="center" vertical="center"/>
    </xf>
    <xf numFmtId="0" fontId="3" fillId="0" borderId="6">
      <alignment horizontal="left" vertical="center" wrapText="1"/>
    </xf>
    <xf numFmtId="0" fontId="3" fillId="2" borderId="24">
      <alignment horizontal="center" vertical="center"/>
    </xf>
    <xf numFmtId="0" fontId="1" fillId="0" borderId="0">
      <protection locked="0"/>
    </xf>
    <xf numFmtId="0" fontId="2" fillId="0" borderId="0">
      <alignment horizontal="center" vertical="center"/>
      <protection locked="0"/>
    </xf>
    <xf numFmtId="0" fontId="4" fillId="0" borderId="0">
      <protection locked="0"/>
    </xf>
    <xf numFmtId="0" fontId="4" fillId="0" borderId="10">
      <alignment horizontal="center" vertical="center"/>
      <protection locked="0"/>
    </xf>
    <xf numFmtId="0" fontId="4" fillId="0" borderId="11">
      <alignment horizontal="center" vertical="center"/>
      <protection locked="0"/>
    </xf>
    <xf numFmtId="0" fontId="4" fillId="0" borderId="12">
      <alignment horizontal="center" vertical="center"/>
      <protection locked="0"/>
    </xf>
    <xf numFmtId="0" fontId="1" fillId="0" borderId="6">
      <alignment horizontal="center" vertical="center"/>
    </xf>
    <xf numFmtId="0" fontId="3" fillId="0" borderId="0">
      <alignment horizontal="right"/>
    </xf>
    <xf numFmtId="0" fontId="4" fillId="0" borderId="4">
      <alignment horizontal="center" vertical="center" wrapText="1"/>
    </xf>
    <xf numFmtId="0" fontId="3" fillId="0" borderId="12">
      <alignment horizontal="right" vertical="center"/>
    </xf>
    <xf numFmtId="0" fontId="1" fillId="0" borderId="7"/>
    <xf numFmtId="0" fontId="7" fillId="2" borderId="24">
      <alignment horizontal="center" vertical="center"/>
    </xf>
    <xf numFmtId="0" fontId="7" fillId="0" borderId="0">
      <alignment vertical="top"/>
      <protection locked="0"/>
    </xf>
    <xf numFmtId="0" fontId="7" fillId="0" borderId="12">
      <alignment horizontal="center" vertical="center" wrapText="1"/>
    </xf>
    <xf numFmtId="0" fontId="7" fillId="0" borderId="13">
      <alignment horizontal="left" vertical="center"/>
    </xf>
    <xf numFmtId="4" fontId="7" fillId="2" borderId="12">
      <alignment horizontal="right" vertical="center"/>
      <protection locked="0"/>
    </xf>
    <xf numFmtId="0" fontId="7" fillId="0" borderId="12">
      <alignment horizontal="center" vertical="center"/>
    </xf>
    <xf numFmtId="0" fontId="7" fillId="0" borderId="0">
      <alignment vertical="top" wrapText="1"/>
      <protection locked="0"/>
    </xf>
    <xf numFmtId="0" fontId="7" fillId="2" borderId="12">
      <alignment horizontal="left" vertical="center"/>
    </xf>
    <xf numFmtId="0" fontId="2" fillId="0" borderId="0">
      <alignment horizontal="center" vertical="center" wrapText="1"/>
      <protection locked="0"/>
    </xf>
    <xf numFmtId="0" fontId="7" fillId="0" borderId="3">
      <alignment horizontal="center" vertical="center" wrapText="1"/>
    </xf>
    <xf numFmtId="0" fontId="7" fillId="0" borderId="3">
      <alignment horizontal="center" vertical="center" wrapText="1"/>
      <protection locked="0"/>
    </xf>
    <xf numFmtId="0" fontId="7" fillId="0" borderId="11">
      <alignment horizontal="center" vertical="center" wrapText="1"/>
      <protection locked="0"/>
    </xf>
    <xf numFmtId="0" fontId="7" fillId="0" borderId="12">
      <alignment horizontal="right" vertical="center"/>
      <protection locked="0"/>
    </xf>
    <xf numFmtId="0" fontId="7" fillId="0" borderId="12">
      <alignment horizontal="center" vertical="center" wrapText="1"/>
      <protection locked="0"/>
    </xf>
    <xf numFmtId="0" fontId="7" fillId="0" borderId="0">
      <alignment horizontal="right" vertical="center" wrapText="1"/>
      <protection locked="0"/>
    </xf>
    <xf numFmtId="0" fontId="7" fillId="0" borderId="13">
      <alignment horizontal="center" vertical="center" wrapText="1"/>
    </xf>
    <xf numFmtId="0" fontId="7" fillId="0" borderId="0">
      <alignment horizontal="right" wrapText="1"/>
      <protection locked="0"/>
    </xf>
    <xf numFmtId="0" fontId="7" fillId="0" borderId="3">
      <alignment horizontal="center" vertical="center"/>
      <protection locked="0"/>
    </xf>
    <xf numFmtId="0" fontId="7" fillId="0" borderId="13">
      <alignment horizontal="center" vertical="center" wrapText="1"/>
      <protection locked="0"/>
    </xf>
    <xf numFmtId="0" fontId="4" fillId="0" borderId="1">
      <alignment horizontal="center" vertical="center" wrapText="1"/>
      <protection locked="0"/>
    </xf>
    <xf numFmtId="0" fontId="4" fillId="0" borderId="5">
      <alignment horizontal="center" vertical="center" wrapText="1"/>
      <protection locked="0"/>
    </xf>
    <xf numFmtId="0" fontId="4" fillId="2" borderId="6">
      <alignment horizontal="center" vertical="center" wrapText="1"/>
      <protection locked="0"/>
    </xf>
    <xf numFmtId="0" fontId="1" fillId="0" borderId="7">
      <alignment horizontal="center" vertical="center"/>
    </xf>
    <xf numFmtId="0" fontId="3" fillId="2" borderId="7">
      <alignment horizontal="left" vertical="center" wrapText="1"/>
      <protection locked="0"/>
    </xf>
    <xf numFmtId="0" fontId="1" fillId="0" borderId="7"/>
    <xf numFmtId="0" fontId="4" fillId="0" borderId="4">
      <alignment horizontal="center" vertical="center"/>
    </xf>
    <xf numFmtId="0" fontId="39" fillId="0" borderId="0">
      <alignment vertical="top"/>
      <protection locked="0"/>
    </xf>
  </cellStyleXfs>
  <cellXfs count="401">
    <xf numFmtId="0" fontId="0" fillId="0" borderId="0" xfId="0" applyFont="1" applyBorder="1"/>
    <xf numFmtId="0" fontId="0" fillId="0" borderId="0" xfId="0" applyFont="1" applyBorder="1" applyAlignment="1">
      <alignment horizontal="center" vertical="center"/>
    </xf>
    <xf numFmtId="49" fontId="1" fillId="0" borderId="0" xfId="365" applyNumberFormat="1" applyFont="1" applyBorder="1"/>
    <xf numFmtId="0" fontId="1" fillId="0" borderId="0" xfId="382" applyFont="1" applyBorder="1">
      <alignment horizontal="right" vertical="center"/>
      <protection locked="0"/>
    </xf>
    <xf numFmtId="0" fontId="2" fillId="0" borderId="0" xfId="130" applyFont="1" applyBorder="1">
      <alignment horizontal="center" vertical="center"/>
    </xf>
    <xf numFmtId="0" fontId="3" fillId="0" borderId="0" xfId="132" applyFont="1" applyBorder="1">
      <alignment horizontal="left" vertical="center"/>
      <protection locked="0"/>
    </xf>
    <xf numFmtId="0" fontId="4" fillId="0" borderId="0" xfId="277" applyFont="1" applyBorder="1">
      <alignment horizontal="left" vertical="center"/>
    </xf>
    <xf numFmtId="0" fontId="4" fillId="0" borderId="0" xfId="379" applyFont="1" applyBorder="1"/>
    <xf numFmtId="0" fontId="1" fillId="0" borderId="0" xfId="18" applyFont="1" applyBorder="1">
      <alignment horizontal="right"/>
      <protection locked="0"/>
    </xf>
    <xf numFmtId="0" fontId="5" fillId="0" borderId="1" xfId="442" applyFont="1" applyBorder="1">
      <alignment horizontal="center" vertical="center" wrapText="1"/>
      <protection locked="0"/>
    </xf>
    <xf numFmtId="0" fontId="5" fillId="0" borderId="1" xfId="367" applyFont="1" applyBorder="1">
      <alignment horizontal="center" vertical="center" wrapText="1"/>
    </xf>
    <xf numFmtId="0" fontId="5" fillId="0" borderId="2" xfId="368" applyFont="1" applyBorder="1">
      <alignment horizontal="center" vertical="center"/>
    </xf>
    <xf numFmtId="0" fontId="5" fillId="0" borderId="3" xfId="380" applyFont="1" applyBorder="1">
      <alignment horizontal="center" vertical="center"/>
    </xf>
    <xf numFmtId="0" fontId="5" fillId="0" borderId="4" xfId="448" applyFont="1" applyBorder="1">
      <alignment horizontal="center" vertical="center"/>
    </xf>
    <xf numFmtId="0" fontId="5" fillId="0" borderId="5" xfId="443" applyFont="1" applyBorder="1">
      <alignment horizontal="center" vertical="center" wrapText="1"/>
      <protection locked="0"/>
    </xf>
    <xf numFmtId="0" fontId="5" fillId="0" borderId="5" xfId="370" applyFont="1" applyBorder="1">
      <alignment horizontal="center" vertical="center" wrapText="1"/>
    </xf>
    <xf numFmtId="0" fontId="5" fillId="0" borderId="1" xfId="371" applyFont="1" applyBorder="1">
      <alignment horizontal="center" vertical="center"/>
    </xf>
    <xf numFmtId="0" fontId="5" fillId="0" borderId="1" xfId="0" applyFont="1" applyBorder="1" applyAlignment="1">
      <alignment horizontal="center" vertical="center"/>
    </xf>
    <xf numFmtId="0" fontId="5" fillId="2" borderId="6" xfId="444" applyFont="1" applyFill="1" applyBorder="1">
      <alignment horizontal="center" vertical="center" wrapText="1"/>
      <protection locked="0"/>
    </xf>
    <xf numFmtId="0" fontId="5" fillId="0" borderId="6" xfId="373" applyFont="1" applyBorder="1">
      <alignment horizontal="center" vertical="center" wrapText="1"/>
    </xf>
    <xf numFmtId="0" fontId="5" fillId="0" borderId="6" xfId="374" applyFont="1" applyBorder="1">
      <alignment horizontal="center" vertical="center"/>
    </xf>
    <xf numFmtId="0" fontId="5" fillId="0" borderId="6" xfId="0" applyFont="1" applyBorder="1" applyAlignment="1">
      <alignment horizontal="center" vertical="center"/>
    </xf>
    <xf numFmtId="0" fontId="5" fillId="0" borderId="7" xfId="445" applyFont="1" applyBorder="1">
      <alignment horizontal="center" vertical="center"/>
    </xf>
    <xf numFmtId="179" fontId="6" fillId="0" borderId="7" xfId="101" applyNumberFormat="1" applyFont="1" applyBorder="1" applyAlignment="1">
      <alignment horizontal="left" vertical="center"/>
    </xf>
    <xf numFmtId="179" fontId="6" fillId="0" borderId="7" xfId="101" applyNumberFormat="1" applyFont="1" applyBorder="1">
      <alignment horizontal="right" vertical="center"/>
    </xf>
    <xf numFmtId="0" fontId="5" fillId="2" borderId="7" xfId="446" applyFont="1" applyFill="1" applyBorder="1">
      <alignment horizontal="left" vertical="center" wrapText="1"/>
      <protection locked="0"/>
    </xf>
    <xf numFmtId="0" fontId="5" fillId="2" borderId="7" xfId="279" applyFont="1" applyFill="1" applyBorder="1">
      <alignment horizontal="left" vertical="center"/>
      <protection locked="0"/>
    </xf>
    <xf numFmtId="179" fontId="6" fillId="0" borderId="7" xfId="0" applyNumberFormat="1" applyFont="1" applyBorder="1" applyAlignment="1">
      <alignment horizontal="right" vertical="center"/>
    </xf>
    <xf numFmtId="49" fontId="6" fillId="0" borderId="7" xfId="98" applyNumberFormat="1" applyFont="1" applyBorder="1">
      <alignment horizontal="left" vertical="center" wrapText="1"/>
    </xf>
    <xf numFmtId="0" fontId="5" fillId="0" borderId="2" xfId="275" applyFont="1" applyBorder="1">
      <alignment horizontal="center" vertical="center" wrapText="1"/>
      <protection locked="0"/>
    </xf>
    <xf numFmtId="0" fontId="5" fillId="0" borderId="3" xfId="363" applyFont="1" applyBorder="1">
      <alignment horizontal="left" vertical="center" wrapText="1"/>
      <protection locked="0"/>
    </xf>
    <xf numFmtId="0" fontId="5" fillId="0" borderId="4" xfId="376" applyFont="1" applyBorder="1">
      <alignment horizontal="left" vertical="center" wrapText="1"/>
      <protection locked="0"/>
    </xf>
    <xf numFmtId="0" fontId="7" fillId="2" borderId="0" xfId="362" applyFont="1" applyFill="1" applyBorder="1">
      <alignment horizontal="right" vertical="center" wrapText="1"/>
      <protection locked="0"/>
    </xf>
    <xf numFmtId="0" fontId="8" fillId="0" borderId="0" xfId="383" applyFont="1" applyBorder="1">
      <protection locked="0"/>
    </xf>
    <xf numFmtId="0" fontId="8" fillId="0" borderId="0" xfId="389" applyFont="1" applyBorder="1"/>
    <xf numFmtId="0" fontId="9" fillId="2" borderId="0" xfId="364" applyFont="1" applyFill="1" applyBorder="1">
      <alignment horizontal="center" vertical="center" wrapText="1"/>
      <protection locked="0"/>
    </xf>
    <xf numFmtId="0" fontId="7" fillId="2" borderId="0" xfId="366" applyFont="1" applyFill="1" applyAlignment="1">
      <alignment horizontal="left" vertical="center" wrapText="1"/>
      <protection locked="0"/>
    </xf>
    <xf numFmtId="0" fontId="7" fillId="2" borderId="0" xfId="366" applyFont="1" applyFill="1" applyAlignment="1">
      <alignment horizontal="left" vertical="center" wrapText="1"/>
      <protection locked="0"/>
    </xf>
    <xf numFmtId="0" fontId="7" fillId="0" borderId="8" xfId="369" applyFont="1" applyBorder="1">
      <alignment horizontal="center" vertical="center" wrapText="1"/>
      <protection locked="0"/>
    </xf>
    <xf numFmtId="0" fontId="7" fillId="2" borderId="8" xfId="385" applyFont="1" applyFill="1" applyBorder="1">
      <alignment horizontal="center" vertical="center"/>
      <protection locked="0"/>
    </xf>
    <xf numFmtId="0" fontId="7" fillId="2" borderId="8" xfId="394" applyFont="1" applyFill="1" applyBorder="1">
      <alignment horizontal="center" vertical="center" wrapText="1"/>
      <protection locked="0"/>
    </xf>
    <xf numFmtId="0" fontId="7" fillId="2" borderId="4" xfId="70" applyFont="1" applyFill="1" applyBorder="1">
      <alignment horizontal="center" vertical="center"/>
      <protection locked="0"/>
    </xf>
    <xf numFmtId="0" fontId="7" fillId="0" borderId="7" xfId="440" applyFont="1" applyBorder="1">
      <alignment horizontal="center" vertical="center"/>
      <protection locked="0"/>
    </xf>
    <xf numFmtId="0" fontId="7" fillId="2" borderId="8" xfId="405" applyFont="1" applyFill="1" applyBorder="1">
      <alignment horizontal="center" vertical="center" wrapText="1"/>
      <protection locked="0"/>
    </xf>
    <xf numFmtId="0" fontId="7" fillId="2" borderId="8" xfId="386" applyFont="1" applyFill="1" applyBorder="1">
      <alignment horizontal="right" vertical="center"/>
      <protection locked="0"/>
    </xf>
    <xf numFmtId="0" fontId="7" fillId="2" borderId="8" xfId="391" applyFont="1" applyFill="1" applyBorder="1">
      <alignment horizontal="right" vertical="center" wrapText="1"/>
      <protection locked="0"/>
    </xf>
    <xf numFmtId="0" fontId="7" fillId="2" borderId="4" xfId="399" applyFont="1" applyFill="1" applyBorder="1">
      <alignment horizontal="center" vertical="center"/>
      <protection locked="0"/>
    </xf>
    <xf numFmtId="0" fontId="7" fillId="2" borderId="7" xfId="399" applyFont="1" applyFill="1" applyBorder="1">
      <alignment horizontal="center" vertical="center"/>
      <protection locked="0"/>
    </xf>
    <xf numFmtId="0" fontId="7" fillId="2" borderId="8" xfId="375" applyFont="1" applyFill="1" applyBorder="1">
      <alignment horizontal="center" vertical="center" wrapText="1"/>
    </xf>
    <xf numFmtId="0" fontId="7" fillId="0" borderId="8" xfId="387" applyFont="1" applyBorder="1">
      <alignment horizontal="center"/>
      <protection locked="0"/>
    </xf>
    <xf numFmtId="0" fontId="7" fillId="0" borderId="8" xfId="396" applyFont="1" applyBorder="1">
      <alignment horizontal="center" wrapText="1"/>
      <protection locked="0"/>
    </xf>
    <xf numFmtId="0" fontId="7" fillId="0" borderId="8" xfId="397" applyFont="1" applyBorder="1">
      <alignment horizontal="center" wrapText="1"/>
    </xf>
    <xf numFmtId="0" fontId="7" fillId="0" borderId="4" xfId="396" applyFont="1" applyBorder="1">
      <alignment horizontal="center" wrapText="1"/>
      <protection locked="0"/>
    </xf>
    <xf numFmtId="0" fontId="7" fillId="2" borderId="7" xfId="0" applyFont="1" applyFill="1" applyBorder="1" applyAlignment="1" applyProtection="1">
      <alignment horizontal="center" vertical="center" wrapText="1"/>
      <protection locked="0"/>
    </xf>
    <xf numFmtId="0" fontId="7" fillId="2" borderId="6" xfId="378" applyFont="1" applyFill="1" applyBorder="1">
      <alignment horizontal="left" vertical="center" wrapText="1"/>
    </xf>
    <xf numFmtId="0" fontId="7" fillId="0" borderId="6" xfId="388" applyFont="1" applyBorder="1">
      <alignment horizontal="left" wrapText="1"/>
      <protection locked="0"/>
    </xf>
    <xf numFmtId="0" fontId="7" fillId="0" borderId="6" xfId="393" applyFont="1" applyBorder="1">
      <alignment horizontal="left" wrapText="1"/>
    </xf>
    <xf numFmtId="0" fontId="7" fillId="2" borderId="6" xfId="398" applyFont="1" applyFill="1" applyBorder="1">
      <alignment horizontal="left" vertical="center" wrapText="1"/>
      <protection locked="0"/>
    </xf>
    <xf numFmtId="0" fontId="7" fillId="2" borderId="6" xfId="402" applyFont="1" applyFill="1" applyBorder="1">
      <alignment horizontal="center" vertical="center" wrapText="1"/>
      <protection locked="0"/>
    </xf>
    <xf numFmtId="3" fontId="7" fillId="2" borderId="7" xfId="401" applyNumberFormat="1" applyFont="1" applyFill="1" applyBorder="1">
      <alignment horizontal="right" vertical="center"/>
      <protection locked="0"/>
    </xf>
    <xf numFmtId="4" fontId="7" fillId="2" borderId="7" xfId="427" applyNumberFormat="1" applyFont="1" applyFill="1" applyBorder="1">
      <alignment horizontal="right" vertical="center"/>
      <protection locked="0"/>
    </xf>
    <xf numFmtId="0" fontId="7" fillId="2" borderId="7" xfId="423" applyFont="1" applyFill="1" applyBorder="1">
      <alignment horizontal="center" vertical="center"/>
    </xf>
    <xf numFmtId="0" fontId="7" fillId="0" borderId="7" xfId="390" applyFont="1" applyBorder="1">
      <alignment horizontal="left"/>
      <protection locked="0"/>
    </xf>
    <xf numFmtId="0" fontId="7" fillId="0" borderId="7" xfId="395" applyFont="1" applyBorder="1">
      <alignment horizontal="left"/>
    </xf>
    <xf numFmtId="0" fontId="7" fillId="2" borderId="7" xfId="400" applyFont="1" applyFill="1" applyBorder="1">
      <alignment horizontal="right" vertical="center"/>
    </xf>
    <xf numFmtId="0" fontId="7" fillId="2" borderId="7" xfId="404" applyFont="1" applyFill="1" applyBorder="1">
      <alignment horizontal="right" vertical="center"/>
    </xf>
    <xf numFmtId="0" fontId="1" fillId="2" borderId="0" xfId="0" applyFont="1" applyFill="1" applyBorder="1" applyAlignment="1" applyProtection="1">
      <alignment horizontal="right" vertical="center" wrapText="1"/>
      <protection locked="0"/>
    </xf>
    <xf numFmtId="0" fontId="7" fillId="0" borderId="7" xfId="406" applyFont="1" applyBorder="1">
      <alignment horizontal="center" vertical="center" wrapText="1"/>
      <protection locked="0"/>
    </xf>
    <xf numFmtId="0" fontId="7" fillId="0" borderId="7" xfId="397" applyFont="1" applyBorder="1">
      <alignment horizontal="center" wrapText="1"/>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3" fillId="0" borderId="7" xfId="0" applyFont="1" applyBorder="1" applyAlignment="1">
      <alignment horizontal="left" vertical="center" wrapText="1"/>
    </xf>
    <xf numFmtId="179" fontId="11" fillId="0" borderId="7" xfId="0" applyNumberFormat="1" applyFont="1" applyBorder="1" applyAlignment="1">
      <alignment horizontal="right" vertical="center"/>
    </xf>
    <xf numFmtId="0" fontId="3" fillId="0" borderId="7" xfId="0" applyFont="1" applyBorder="1" applyAlignment="1">
      <alignment vertical="center" wrapText="1"/>
    </xf>
    <xf numFmtId="0" fontId="3" fillId="0" borderId="0" xfId="0" applyFont="1" applyBorder="1" applyAlignment="1" applyProtection="1">
      <alignment horizontal="right" vertical="center"/>
      <protection locked="0"/>
    </xf>
    <xf numFmtId="0" fontId="2" fillId="0" borderId="0" xfId="0" applyFont="1" applyBorder="1" applyAlignment="1" applyProtection="1">
      <alignment horizontal="center" vertical="center"/>
      <protection locked="0"/>
    </xf>
    <xf numFmtId="0" fontId="3" fillId="0" borderId="0" xfId="0" applyFont="1" applyBorder="1" applyAlignment="1" applyProtection="1">
      <alignment horizontal="right"/>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0" fillId="0" borderId="0" xfId="0" applyFont="1" applyBorder="1" applyAlignment="1">
      <alignment wrapText="1"/>
    </xf>
    <xf numFmtId="0" fontId="3" fillId="2" borderId="0" xfId="0" applyFont="1" applyFill="1" applyBorder="1" applyAlignment="1" applyProtection="1">
      <alignment horizontal="right" vertical="center" wrapText="1"/>
      <protection locked="0"/>
    </xf>
    <xf numFmtId="0" fontId="9"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12" fillId="2" borderId="0" xfId="0" applyFont="1" applyFill="1" applyBorder="1" applyAlignment="1">
      <alignment horizontal="left" vertical="center"/>
    </xf>
    <xf numFmtId="0" fontId="1" fillId="2" borderId="0"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2" borderId="6" xfId="0"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7" xfId="0" applyFont="1" applyFill="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179" fontId="13" fillId="0" borderId="7" xfId="0" applyNumberFormat="1" applyFont="1" applyBorder="1" applyAlignment="1">
      <alignment horizontal="right" vertical="center"/>
    </xf>
    <xf numFmtId="0" fontId="4" fillId="2" borderId="2" xfId="0" applyFont="1" applyFill="1" applyBorder="1" applyAlignment="1" applyProtection="1">
      <alignment horizontal="center" vertical="center" wrapText="1"/>
      <protection locked="0"/>
    </xf>
    <xf numFmtId="0" fontId="14" fillId="0" borderId="3" xfId="0" applyFont="1" applyBorder="1" applyAlignment="1" applyProtection="1">
      <alignment vertical="top" wrapText="1"/>
      <protection locked="0"/>
    </xf>
    <xf numFmtId="0" fontId="4" fillId="0" borderId="3" xfId="0" applyFont="1" applyBorder="1" applyAlignment="1" applyProtection="1">
      <alignment horizontal="right" vertical="center"/>
      <protection locked="0"/>
    </xf>
    <xf numFmtId="0" fontId="4" fillId="0" borderId="4" xfId="0" applyFont="1" applyBorder="1" applyAlignment="1" applyProtection="1">
      <alignment horizontal="right" vertical="center"/>
      <protection locked="0"/>
    </xf>
    <xf numFmtId="0" fontId="0" fillId="0" borderId="0" xfId="0" applyFont="1" applyBorder="1" applyAlignment="1">
      <alignment wrapText="1"/>
    </xf>
    <xf numFmtId="0" fontId="0" fillId="0" borderId="0" xfId="0" applyFont="1" applyBorder="1" applyAlignment="1">
      <alignment horizontal="center" vertical="center" wrapText="1"/>
    </xf>
    <xf numFmtId="0" fontId="7" fillId="0" borderId="0" xfId="242" applyFont="1" applyBorder="1" applyAlignment="1">
      <alignment wrapText="1"/>
    </xf>
    <xf numFmtId="0" fontId="7" fillId="0" borderId="0" xfId="226" applyFont="1" applyBorder="1" applyAlignment="1">
      <alignment wrapText="1"/>
      <protection locked="0"/>
    </xf>
    <xf numFmtId="0" fontId="10" fillId="0" borderId="0" xfId="297" applyFont="1" applyBorder="1" applyAlignment="1">
      <alignment horizontal="center" vertical="center" wrapText="1"/>
    </xf>
    <xf numFmtId="0" fontId="2" fillId="0" borderId="0" xfId="220" applyFont="1" applyBorder="1" applyAlignment="1">
      <alignment horizontal="center" vertical="center" wrapText="1"/>
      <protection locked="0"/>
    </xf>
    <xf numFmtId="0" fontId="2" fillId="0" borderId="0" xfId="237" applyFont="1" applyBorder="1" applyAlignment="1">
      <alignment horizontal="center" vertical="center" wrapText="1"/>
    </xf>
    <xf numFmtId="0" fontId="7" fillId="0" borderId="0" xfId="299" applyFont="1" applyBorder="1" applyAlignment="1">
      <alignment horizontal="left" vertical="center" wrapText="1"/>
    </xf>
    <xf numFmtId="0" fontId="7" fillId="0" borderId="7" xfId="301" applyFont="1" applyBorder="1" applyAlignment="1">
      <alignment horizontal="center" vertical="center" wrapText="1"/>
    </xf>
    <xf numFmtId="0" fontId="7" fillId="0" borderId="7" xfId="232" applyFont="1" applyBorder="1" applyAlignment="1">
      <alignment horizontal="center" vertical="center" wrapText="1"/>
      <protection locked="0"/>
    </xf>
    <xf numFmtId="0" fontId="7" fillId="0" borderId="7" xfId="86" applyFont="1" applyBorder="1" applyAlignment="1">
      <alignment horizontal="center" vertical="center" wrapText="1"/>
    </xf>
    <xf numFmtId="0" fontId="7" fillId="0" borderId="7" xfId="303" applyFont="1" applyBorder="1" applyAlignment="1">
      <alignment horizontal="center" vertical="center" wrapText="1"/>
    </xf>
    <xf numFmtId="0" fontId="7" fillId="0" borderId="7" xfId="236" applyFont="1" applyBorder="1" applyAlignment="1">
      <alignment horizontal="center" vertical="center" wrapText="1"/>
      <protection locked="0"/>
    </xf>
    <xf numFmtId="0" fontId="7" fillId="0" borderId="7" xfId="2" applyFont="1" applyBorder="1" applyAlignment="1">
      <alignment horizontal="center" vertical="center" wrapText="1"/>
    </xf>
    <xf numFmtId="0" fontId="7" fillId="0" borderId="7" xfId="305" applyFont="1" applyBorder="1" applyAlignment="1">
      <alignment horizontal="center" vertical="center" wrapText="1"/>
    </xf>
    <xf numFmtId="0" fontId="7" fillId="0" borderId="7" xfId="241" applyFont="1" applyBorder="1" applyAlignment="1">
      <alignment horizontal="center" vertical="center" wrapText="1"/>
      <protection locked="0"/>
    </xf>
    <xf numFmtId="0" fontId="7" fillId="0" borderId="7" xfId="425" applyFont="1" applyBorder="1" applyAlignment="1">
      <alignment horizontal="center" vertical="center" wrapText="1"/>
    </xf>
    <xf numFmtId="0" fontId="7" fillId="0" borderId="7" xfId="307" applyFont="1" applyBorder="1" applyAlignment="1">
      <alignment horizontal="center" vertical="center" wrapText="1"/>
    </xf>
    <xf numFmtId="0" fontId="7" fillId="0" borderId="7" xfId="428" applyFont="1" applyBorder="1" applyAlignment="1">
      <alignment horizontal="center" vertical="center" wrapText="1"/>
    </xf>
    <xf numFmtId="0" fontId="7" fillId="0" borderId="7" xfId="309" applyFont="1" applyBorder="1" applyAlignment="1">
      <alignment horizontal="left" vertical="center" wrapText="1"/>
    </xf>
    <xf numFmtId="0" fontId="7" fillId="0" borderId="7" xfId="85" applyFont="1" applyBorder="1" applyAlignment="1">
      <alignment horizontal="left" vertical="center" wrapText="1"/>
      <protection locked="0"/>
    </xf>
    <xf numFmtId="0" fontId="7" fillId="0" borderId="7" xfId="42" applyFont="1" applyBorder="1" applyAlignment="1">
      <alignment horizontal="left" vertical="center" wrapText="1"/>
    </xf>
    <xf numFmtId="0" fontId="7" fillId="2" borderId="7" xfId="0" applyFont="1" applyFill="1" applyBorder="1" applyAlignment="1">
      <alignment horizontal="center" vertical="center" wrapText="1"/>
    </xf>
    <xf numFmtId="0" fontId="7" fillId="0" borderId="7" xfId="3" applyFont="1" applyBorder="1" applyAlignment="1">
      <alignment horizontal="left" vertical="center" wrapText="1"/>
      <protection locked="0"/>
    </xf>
    <xf numFmtId="0" fontId="7" fillId="0" borderId="7" xfId="426" applyFont="1" applyBorder="1" applyAlignment="1">
      <alignment horizontal="left" vertical="center" wrapText="1"/>
    </xf>
    <xf numFmtId="0" fontId="7" fillId="2" borderId="7" xfId="430" applyFont="1" applyFill="1" applyBorder="1" applyAlignment="1">
      <alignment horizontal="left" vertical="center" wrapText="1"/>
    </xf>
    <xf numFmtId="0" fontId="7" fillId="0" borderId="0" xfId="429" applyFont="1" applyBorder="1" applyAlignment="1">
      <alignment vertical="top" wrapText="1"/>
      <protection locked="0"/>
    </xf>
    <xf numFmtId="0" fontId="2" fillId="0" borderId="0" xfId="431" applyFont="1" applyBorder="1" applyAlignment="1">
      <alignment horizontal="center" vertical="center" wrapText="1"/>
      <protection locked="0"/>
    </xf>
    <xf numFmtId="0" fontId="7" fillId="0" borderId="7" xfId="432" applyFont="1" applyBorder="1" applyAlignment="1">
      <alignment horizontal="center" vertical="center" wrapText="1"/>
    </xf>
    <xf numFmtId="0" fontId="7" fillId="0" borderId="7" xfId="433" applyFont="1" applyBorder="1" applyAlignment="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7" xfId="434" applyFont="1" applyBorder="1" applyAlignment="1">
      <alignment horizontal="center" vertical="center" wrapText="1"/>
      <protection locked="0"/>
    </xf>
    <xf numFmtId="0" fontId="7" fillId="0" borderId="7" xfId="438" applyFont="1" applyBorder="1" applyAlignment="1">
      <alignment horizontal="center" vertical="center" wrapText="1"/>
    </xf>
    <xf numFmtId="0" fontId="7" fillId="0" borderId="7" xfId="150" applyFont="1" applyBorder="1" applyAlignment="1">
      <alignment horizontal="center" vertical="center" wrapText="1"/>
      <protection locked="0"/>
    </xf>
    <xf numFmtId="0" fontId="7" fillId="0" borderId="7" xfId="436" applyFont="1" applyBorder="1" applyAlignment="1">
      <alignment horizontal="center" vertical="center" wrapText="1"/>
      <protection locked="0"/>
    </xf>
    <xf numFmtId="4" fontId="7" fillId="0" borderId="7" xfId="43" applyNumberFormat="1" applyFont="1" applyBorder="1" applyAlignment="1">
      <alignment horizontal="right" vertical="center" wrapText="1"/>
    </xf>
    <xf numFmtId="4" fontId="7" fillId="2" borderId="7" xfId="0" applyNumberFormat="1" applyFont="1" applyFill="1" applyBorder="1" applyAlignment="1" applyProtection="1">
      <alignment horizontal="right" vertical="center" wrapText="1"/>
      <protection locked="0"/>
    </xf>
    <xf numFmtId="0" fontId="7" fillId="0" borderId="7" xfId="435" applyFont="1" applyBorder="1" applyAlignment="1">
      <alignment horizontal="right" vertical="center" wrapText="1"/>
      <protection locked="0"/>
    </xf>
    <xf numFmtId="0" fontId="7" fillId="0" borderId="0" xfId="437" applyFont="1" applyBorder="1" applyAlignment="1">
      <alignment horizontal="right" vertical="center" wrapText="1"/>
      <protection locked="0"/>
    </xf>
    <xf numFmtId="0" fontId="7" fillId="2" borderId="0" xfId="151" applyFont="1" applyFill="1" applyBorder="1" applyAlignment="1">
      <alignment horizontal="right" vertical="center" wrapText="1"/>
      <protection locked="0"/>
    </xf>
    <xf numFmtId="0" fontId="7" fillId="0" borderId="0" xfId="439" applyFont="1" applyBorder="1" applyAlignment="1">
      <alignment horizontal="right" wrapText="1"/>
      <protection locked="0"/>
    </xf>
    <xf numFmtId="0" fontId="7" fillId="0" borderId="0" xfId="153" applyFont="1" applyBorder="1" applyAlignment="1">
      <alignment horizontal="right" wrapText="1"/>
      <protection locked="0"/>
    </xf>
    <xf numFmtId="0" fontId="7" fillId="0" borderId="7" xfId="155" applyFont="1" applyBorder="1" applyAlignment="1">
      <alignment horizontal="center" vertical="center" wrapText="1"/>
    </xf>
    <xf numFmtId="0" fontId="7" fillId="0" borderId="7" xfId="441" applyFont="1" applyBorder="1" applyAlignment="1">
      <alignment horizontal="center" vertical="center" wrapText="1"/>
      <protection locked="0"/>
    </xf>
    <xf numFmtId="0" fontId="4" fillId="0" borderId="7" xfId="428" applyFont="1" applyBorder="1" applyAlignment="1">
      <alignment horizontal="center" vertical="center" wrapText="1"/>
    </xf>
    <xf numFmtId="0" fontId="4" fillId="0" borderId="7" xfId="307" applyFont="1" applyBorder="1" applyAlignment="1">
      <alignment horizontal="center" vertical="center" wrapText="1"/>
    </xf>
    <xf numFmtId="0" fontId="7" fillId="0" borderId="7" xfId="157" applyFont="1" applyBorder="1" applyAlignment="1">
      <alignment horizontal="right" vertical="center" wrapText="1"/>
    </xf>
    <xf numFmtId="0" fontId="10"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3" fillId="2" borderId="7" xfId="0" applyFont="1" applyFill="1" applyBorder="1" applyAlignment="1" applyProtection="1">
      <alignment horizontal="left" vertical="center" wrapText="1"/>
      <protection locked="0"/>
    </xf>
    <xf numFmtId="0" fontId="15" fillId="0" borderId="0" xfId="0" applyFont="1" applyBorder="1"/>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4" fillId="2" borderId="7" xfId="0" applyFont="1" applyFill="1" applyBorder="1" applyAlignment="1" applyProtection="1">
      <alignment horizontal="center" vertical="center"/>
      <protection locked="0"/>
    </xf>
    <xf numFmtId="0" fontId="4" fillId="0" borderId="7" xfId="0" applyFont="1" applyBorder="1" applyAlignment="1">
      <alignment horizontal="left" vertical="center" wrapText="1" indent="1"/>
    </xf>
    <xf numFmtId="49" fontId="13" fillId="0" borderId="7" xfId="98" applyNumberFormat="1" applyFont="1" applyBorder="1">
      <alignment horizontal="left" vertical="center" wrapText="1"/>
    </xf>
    <xf numFmtId="49" fontId="13" fillId="0" borderId="7" xfId="98" applyNumberFormat="1" applyFont="1" applyBorder="1" applyAlignment="1">
      <alignment horizontal="left" vertical="center" wrapText="1" indent="2"/>
    </xf>
    <xf numFmtId="0" fontId="12" fillId="0" borderId="0" xfId="333" applyFont="1" applyBorder="1"/>
    <xf numFmtId="0" fontId="12" fillId="0" borderId="0" xfId="287" applyFont="1" applyBorder="1">
      <protection locked="0"/>
    </xf>
    <xf numFmtId="0" fontId="16" fillId="0" borderId="0" xfId="270" applyFont="1" applyBorder="1">
      <alignment horizontal="center" vertical="center"/>
    </xf>
    <xf numFmtId="0" fontId="3" fillId="0" borderId="0" xfId="184" applyFont="1" applyAlignment="1">
      <alignment horizontal="left" vertical="center"/>
    </xf>
    <xf numFmtId="0" fontId="3" fillId="0" borderId="0" xfId="184" applyFont="1" applyFill="1" applyAlignment="1">
      <alignment horizontal="left" vertical="center"/>
    </xf>
    <xf numFmtId="0" fontId="17" fillId="0" borderId="0" xfId="0" applyFont="1" applyBorder="1" applyAlignment="1">
      <alignment horizontal="right"/>
    </xf>
    <xf numFmtId="0" fontId="1" fillId="0" borderId="8" xfId="0" applyFont="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8" xfId="288" applyFont="1" applyFill="1" applyBorder="1">
      <alignment horizontal="center" vertical="center"/>
      <protection locked="0"/>
    </xf>
    <xf numFmtId="0" fontId="1" fillId="0" borderId="4" xfId="0" applyFont="1" applyBorder="1" applyAlignment="1" applyProtection="1">
      <alignment horizontal="center" vertical="center" wrapText="1"/>
      <protection locked="0"/>
    </xf>
    <xf numFmtId="0" fontId="12" fillId="2" borderId="8" xfId="329" applyFont="1" applyFill="1" applyBorder="1">
      <alignment vertical="top" wrapText="1"/>
      <protection locked="0"/>
    </xf>
    <xf numFmtId="0" fontId="1" fillId="2" borderId="8" xfId="74" applyFont="1" applyFill="1" applyBorder="1">
      <alignment horizontal="right" vertical="center" wrapText="1"/>
      <protection locked="0"/>
    </xf>
    <xf numFmtId="0" fontId="1" fillId="2" borderId="8" xfId="48" applyFont="1" applyFill="1" applyBorder="1">
      <alignment horizontal="center" vertical="center"/>
      <protection locked="0"/>
    </xf>
    <xf numFmtId="0" fontId="1" fillId="2" borderId="4" xfId="284" applyFont="1" applyFill="1" applyBorder="1">
      <alignment horizontal="right" vertical="center"/>
      <protection locked="0"/>
    </xf>
    <xf numFmtId="0" fontId="3" fillId="2" borderId="8" xfId="64" applyFont="1" applyFill="1" applyBorder="1">
      <alignment horizontal="center" vertical="center" wrapText="1"/>
      <protection locked="0"/>
    </xf>
    <xf numFmtId="0" fontId="3" fillId="2" borderId="4" xfId="64" applyFont="1" applyFill="1" applyBorder="1">
      <alignment horizontal="center" vertical="center" wrapText="1"/>
      <protection locked="0"/>
    </xf>
    <xf numFmtId="4" fontId="3" fillId="2" borderId="8" xfId="274" applyNumberFormat="1" applyFont="1" applyFill="1" applyBorder="1">
      <alignment horizontal="right" vertical="top"/>
    </xf>
    <xf numFmtId="4" fontId="3" fillId="0" borderId="8" xfId="207" applyNumberFormat="1" applyFont="1" applyBorder="1">
      <alignment horizontal="right" vertical="center"/>
    </xf>
    <xf numFmtId="4" fontId="3" fillId="2" borderId="8" xfId="353" applyNumberFormat="1" applyFont="1" applyFill="1" applyBorder="1">
      <alignment horizontal="right" vertical="center"/>
      <protection locked="0"/>
    </xf>
    <xf numFmtId="4" fontId="3" fillId="2" borderId="4" xfId="353" applyNumberFormat="1" applyFont="1" applyFill="1" applyBorder="1">
      <alignment horizontal="right" vertical="center"/>
      <protection locked="0"/>
    </xf>
    <xf numFmtId="0" fontId="18" fillId="0" borderId="0" xfId="0" applyFont="1" applyBorder="1"/>
    <xf numFmtId="0" fontId="1" fillId="0" borderId="0" xfId="412" applyFont="1" applyBorder="1">
      <protection locked="0"/>
    </xf>
    <xf numFmtId="0" fontId="19" fillId="0" borderId="0" xfId="297" applyFont="1" applyBorder="1">
      <alignment horizontal="center" vertical="center" wrapText="1"/>
    </xf>
    <xf numFmtId="0" fontId="19" fillId="0" borderId="0" xfId="220" applyFont="1" applyBorder="1">
      <alignment horizontal="center" vertical="center"/>
      <protection locked="0"/>
    </xf>
    <xf numFmtId="0" fontId="19" fillId="0" borderId="0" xfId="130" applyFont="1" applyBorder="1">
      <alignment horizontal="center" vertical="center"/>
    </xf>
    <xf numFmtId="0" fontId="20" fillId="0" borderId="0" xfId="184" applyFont="1" applyBorder="1">
      <alignment horizontal="left" vertical="center"/>
    </xf>
    <xf numFmtId="0" fontId="20" fillId="0" borderId="0" xfId="414" applyFont="1" applyBorder="1">
      <protection locked="0"/>
    </xf>
    <xf numFmtId="0" fontId="20" fillId="0" borderId="0" xfId="379" applyFont="1" applyBorder="1"/>
    <xf numFmtId="0" fontId="21" fillId="0" borderId="1" xfId="367" applyFont="1" applyBorder="1">
      <alignment horizontal="center" vertical="center" wrapText="1"/>
    </xf>
    <xf numFmtId="0" fontId="21" fillId="0" borderId="10" xfId="415" applyFont="1" applyBorder="1">
      <alignment horizontal="center" vertical="center"/>
      <protection locked="0"/>
    </xf>
    <xf numFmtId="0" fontId="21" fillId="0" borderId="10" xfId="318" applyFont="1" applyBorder="1">
      <alignment horizontal="center" vertical="center" wrapText="1"/>
    </xf>
    <xf numFmtId="0" fontId="21" fillId="0" borderId="5" xfId="370" applyFont="1" applyBorder="1">
      <alignment horizontal="center" vertical="center" wrapText="1"/>
    </xf>
    <xf numFmtId="0" fontId="21" fillId="0" borderId="11" xfId="416" applyFont="1" applyBorder="1">
      <alignment horizontal="center" vertical="center"/>
      <protection locked="0"/>
    </xf>
    <xf numFmtId="0" fontId="21" fillId="0" borderId="11" xfId="321" applyFont="1" applyBorder="1">
      <alignment horizontal="center" vertical="center" wrapText="1"/>
    </xf>
    <xf numFmtId="0" fontId="21" fillId="0" borderId="6" xfId="373" applyFont="1" applyBorder="1">
      <alignment horizontal="center" vertical="center" wrapText="1"/>
    </xf>
    <xf numFmtId="0" fontId="21" fillId="0" borderId="12" xfId="417" applyFont="1" applyBorder="1">
      <alignment horizontal="center" vertical="center"/>
      <protection locked="0"/>
    </xf>
    <xf numFmtId="0" fontId="21" fillId="0" borderId="12" xfId="201" applyFont="1" applyBorder="1">
      <alignment horizontal="center" vertical="center" wrapText="1"/>
    </xf>
    <xf numFmtId="3" fontId="22" fillId="0" borderId="7" xfId="409" applyNumberFormat="1" applyFont="1" applyBorder="1">
      <alignment horizontal="center" vertical="center"/>
    </xf>
    <xf numFmtId="0" fontId="22" fillId="0" borderId="7" xfId="0" applyFont="1" applyBorder="1" applyAlignment="1" applyProtection="1">
      <alignment horizontal="center" vertical="center"/>
      <protection locked="0"/>
    </xf>
    <xf numFmtId="0" fontId="22" fillId="0" borderId="7" xfId="418" applyFont="1" applyBorder="1">
      <alignment horizontal="center" vertical="center"/>
    </xf>
    <xf numFmtId="0" fontId="22" fillId="0" borderId="7" xfId="218" applyFont="1" applyBorder="1">
      <alignment horizontal="center" vertical="center"/>
    </xf>
    <xf numFmtId="0" fontId="22" fillId="0" borderId="7" xfId="0" applyFont="1" applyBorder="1" applyAlignment="1">
      <alignment horizontal="left" vertical="center" wrapText="1"/>
    </xf>
    <xf numFmtId="0" fontId="22" fillId="0" borderId="7" xfId="314" applyFont="1" applyBorder="1">
      <alignment horizontal="left" vertical="center"/>
      <protection locked="0"/>
    </xf>
    <xf numFmtId="0" fontId="22" fillId="0" borderId="7" xfId="206" applyFont="1" applyBorder="1">
      <alignment horizontal="left" vertical="center" wrapText="1"/>
    </xf>
    <xf numFmtId="0" fontId="22" fillId="2" borderId="7" xfId="0" applyFont="1" applyFill="1" applyBorder="1" applyAlignment="1">
      <alignment horizontal="center" vertical="center"/>
    </xf>
    <xf numFmtId="0" fontId="22" fillId="0" borderId="7" xfId="317" applyFont="1" applyBorder="1" applyAlignment="1">
      <alignment horizontal="center" vertical="center"/>
      <protection locked="0"/>
    </xf>
    <xf numFmtId="0" fontId="22" fillId="0" borderId="7" xfId="212" applyFont="1" applyBorder="1" applyAlignment="1">
      <alignment horizontal="center" vertical="center"/>
    </xf>
    <xf numFmtId="0" fontId="19" fillId="0" borderId="0" xfId="130" applyFont="1" applyBorder="1" applyAlignment="1">
      <alignment horizontal="center" vertical="center" wrapText="1"/>
    </xf>
    <xf numFmtId="0" fontId="19" fillId="0" borderId="0" xfId="220" applyFont="1" applyBorder="1" applyAlignment="1">
      <alignment horizontal="center" vertical="center" wrapText="1"/>
      <protection locked="0"/>
    </xf>
    <xf numFmtId="0" fontId="4" fillId="0" borderId="0" xfId="379" applyFont="1" applyBorder="1" applyAlignment="1">
      <alignment wrapText="1"/>
    </xf>
    <xf numFmtId="0" fontId="21" fillId="0" borderId="3" xfId="219" applyFont="1" applyBorder="1">
      <alignment horizontal="center" vertical="center" wrapText="1"/>
    </xf>
    <xf numFmtId="0" fontId="21" fillId="0" borderId="3" xfId="219" applyFont="1" applyBorder="1" applyAlignment="1">
      <alignment horizontal="center" vertical="center" wrapText="1"/>
    </xf>
    <xf numFmtId="0" fontId="21" fillId="0" borderId="3" xfId="230" applyFont="1" applyBorder="1" applyAlignment="1">
      <alignment horizontal="center" vertical="center" wrapText="1"/>
      <protection locked="0"/>
    </xf>
    <xf numFmtId="0" fontId="21" fillId="0" borderId="11" xfId="321" applyFont="1" applyBorder="1" applyAlignment="1">
      <alignment horizontal="center" vertical="center" wrapText="1"/>
    </xf>
    <xf numFmtId="0" fontId="21" fillId="0" borderId="11" xfId="235" applyFont="1" applyBorder="1" applyAlignment="1">
      <alignment horizontal="center" vertical="center" wrapText="1"/>
      <protection locked="0"/>
    </xf>
    <xf numFmtId="0" fontId="21" fillId="0" borderId="13" xfId="84" applyFont="1" applyBorder="1" applyAlignment="1">
      <alignment horizontal="center" vertical="center" wrapText="1"/>
    </xf>
    <xf numFmtId="0" fontId="21" fillId="0" borderId="12" xfId="201" applyFont="1" applyBorder="1" applyAlignment="1">
      <alignment horizontal="center" vertical="center" wrapText="1"/>
    </xf>
    <xf numFmtId="0" fontId="21" fillId="0" borderId="12" xfId="240" applyFont="1" applyBorder="1" applyAlignment="1">
      <alignment horizontal="center" vertical="center" wrapText="1"/>
      <protection locked="0"/>
    </xf>
    <xf numFmtId="0" fontId="22" fillId="0" borderId="7" xfId="218" applyFont="1" applyBorder="1" applyAlignment="1">
      <alignment horizontal="center" vertical="center" wrapText="1"/>
    </xf>
    <xf numFmtId="0" fontId="22" fillId="0" borderId="7" xfId="418" applyFont="1" applyBorder="1" applyAlignment="1">
      <alignment horizontal="center" vertical="center" wrapText="1"/>
    </xf>
    <xf numFmtId="3" fontId="22" fillId="0" borderId="7" xfId="224" applyNumberFormat="1" applyFont="1" applyBorder="1">
      <alignment horizontal="right" vertical="center"/>
    </xf>
    <xf numFmtId="4" fontId="22" fillId="0" borderId="7" xfId="0" applyNumberFormat="1" applyFont="1" applyBorder="1" applyAlignment="1">
      <alignment horizontal="right" vertical="center"/>
    </xf>
    <xf numFmtId="4" fontId="22" fillId="0" borderId="7" xfId="0" applyNumberFormat="1" applyFont="1" applyBorder="1" applyAlignment="1">
      <alignment horizontal="right" vertical="center" wrapText="1"/>
    </xf>
    <xf numFmtId="4" fontId="22" fillId="2" borderId="7" xfId="225" applyNumberFormat="1" applyFont="1" applyFill="1" applyBorder="1" applyAlignment="1">
      <alignment horizontal="right" vertical="center" wrapText="1"/>
      <protection locked="0"/>
    </xf>
    <xf numFmtId="0" fontId="22" fillId="0" borderId="7" xfId="213" applyFont="1" applyBorder="1" applyAlignment="1">
      <alignment horizontal="center" vertical="center"/>
      <protection locked="0"/>
    </xf>
    <xf numFmtId="4" fontId="22" fillId="2" borderId="7" xfId="225" applyNumberFormat="1" applyFont="1" applyFill="1" applyBorder="1">
      <alignment horizontal="right" vertical="center"/>
      <protection locked="0"/>
    </xf>
    <xf numFmtId="0" fontId="3" fillId="0" borderId="0" xfId="355" applyFont="1" applyBorder="1" applyAlignment="1">
      <alignment horizontal="right" vertical="center" wrapText="1"/>
      <protection locked="0"/>
    </xf>
    <xf numFmtId="0" fontId="3" fillId="0" borderId="0" xfId="361" applyFont="1" applyBorder="1" applyAlignment="1">
      <alignment horizontal="right" vertical="center" wrapText="1"/>
    </xf>
    <xf numFmtId="0" fontId="3" fillId="0" borderId="0" xfId="357" applyFont="1" applyBorder="1" applyAlignment="1">
      <alignment horizontal="right" wrapText="1"/>
      <protection locked="0"/>
    </xf>
    <xf numFmtId="0" fontId="20" fillId="0" borderId="0" xfId="419" applyFont="1" applyBorder="1" applyAlignment="1">
      <alignment horizontal="right" wrapText="1"/>
    </xf>
    <xf numFmtId="0" fontId="21" fillId="0" borderId="3" xfId="4" applyFont="1" applyBorder="1" applyAlignment="1">
      <alignment horizontal="center" vertical="center" wrapText="1"/>
      <protection locked="0"/>
    </xf>
    <xf numFmtId="0" fontId="21" fillId="0" borderId="4" xfId="420" applyFont="1" applyBorder="1" applyAlignment="1">
      <alignment horizontal="center" vertical="center" wrapText="1"/>
    </xf>
    <xf numFmtId="0" fontId="21" fillId="0" borderId="13" xfId="231" applyFont="1" applyBorder="1" applyAlignment="1">
      <alignment horizontal="center" vertical="center" wrapText="1"/>
      <protection locked="0"/>
    </xf>
    <xf numFmtId="0" fontId="21" fillId="0" borderId="13" xfId="359" applyFont="1" applyBorder="1" applyAlignment="1">
      <alignment horizontal="center" vertical="center" wrapText="1"/>
      <protection locked="0"/>
    </xf>
    <xf numFmtId="0" fontId="21" fillId="0" borderId="12" xfId="417" applyFont="1" applyBorder="1" applyAlignment="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7" xfId="421" applyFont="1" applyBorder="1" applyAlignment="1">
      <alignment horizontal="right" vertical="center" wrapText="1"/>
    </xf>
    <xf numFmtId="49" fontId="23" fillId="0" borderId="7" xfId="98" applyNumberFormat="1" applyFont="1" applyBorder="1" applyAlignment="1">
      <alignment horizontal="left" vertical="center" wrapText="1"/>
    </xf>
    <xf numFmtId="0" fontId="22" fillId="0" borderId="7" xfId="213" applyFont="1" applyBorder="1" applyAlignment="1">
      <alignment horizontal="right" vertical="center" wrapText="1"/>
      <protection locked="0"/>
    </xf>
    <xf numFmtId="0" fontId="1" fillId="2" borderId="0" xfId="290" applyFont="1" applyFill="1" applyBorder="1">
      <alignment horizontal="right" vertical="center" wrapText="1"/>
      <protection locked="0"/>
    </xf>
    <xf numFmtId="0" fontId="1" fillId="2" borderId="0" xfId="326" applyFont="1" applyFill="1" applyBorder="1">
      <alignment horizontal="left" vertical="center" wrapText="1"/>
      <protection locked="0"/>
    </xf>
    <xf numFmtId="0" fontId="24" fillId="0" borderId="0" xfId="0" applyFont="1" applyBorder="1" applyAlignment="1">
      <alignment horizontal="right" vertical="center"/>
    </xf>
    <xf numFmtId="0" fontId="4" fillId="0" borderId="2" xfId="350" applyFont="1" applyBorder="1">
      <alignment horizontal="center" vertical="center" wrapText="1"/>
      <protection locked="0"/>
    </xf>
    <xf numFmtId="0" fontId="12" fillId="0" borderId="4" xfId="39" applyFont="1" applyBorder="1">
      <alignment vertical="top" wrapText="1"/>
      <protection locked="0"/>
    </xf>
    <xf numFmtId="0" fontId="12" fillId="0" borderId="3" xfId="323" applyFont="1" applyBorder="1">
      <alignment vertical="top" wrapText="1"/>
      <protection locked="0"/>
    </xf>
    <xf numFmtId="0" fontId="12" fillId="2" borderId="6" xfId="244" applyFont="1" applyFill="1" applyBorder="1">
      <alignment horizontal="center" vertical="center" wrapText="1"/>
      <protection locked="0"/>
    </xf>
    <xf numFmtId="0" fontId="4" fillId="0" borderId="7" xfId="146" applyFont="1" applyBorder="1">
      <alignment horizontal="center" vertical="center" wrapText="1"/>
      <protection locked="0"/>
    </xf>
    <xf numFmtId="0" fontId="3" fillId="2" borderId="6" xfId="246" applyFont="1" applyFill="1" applyBorder="1">
      <alignment horizontal="center" vertical="center"/>
    </xf>
    <xf numFmtId="49" fontId="11" fillId="0" borderId="7" xfId="98" applyNumberFormat="1" applyFont="1" applyBorder="1">
      <alignment horizontal="left" vertical="center" wrapText="1"/>
    </xf>
    <xf numFmtId="179" fontId="11" fillId="0" borderId="7" xfId="101" applyNumberFormat="1" applyFont="1" applyBorder="1">
      <alignment horizontal="right" vertical="center"/>
    </xf>
    <xf numFmtId="49" fontId="25" fillId="0" borderId="7" xfId="98" applyNumberFormat="1" applyFont="1" applyBorder="1" applyAlignment="1">
      <alignment horizontal="center" vertical="center" wrapText="1"/>
    </xf>
    <xf numFmtId="4" fontId="3" fillId="2" borderId="7" xfId="353" applyNumberFormat="1" applyFont="1" applyFill="1" applyBorder="1">
      <alignment horizontal="right" vertical="center"/>
      <protection locked="0"/>
    </xf>
    <xf numFmtId="0" fontId="26" fillId="0" borderId="0" xfId="0" applyFont="1" applyBorder="1"/>
    <xf numFmtId="0" fontId="27" fillId="0" borderId="0" xfId="0" applyFont="1" applyBorder="1" applyAlignment="1">
      <alignment horizontal="center" vertical="center"/>
    </xf>
    <xf numFmtId="0" fontId="28" fillId="0" borderId="0" xfId="0" applyFont="1" applyBorder="1" applyAlignment="1" applyProtection="1">
      <alignment horizontal="center" vertical="center"/>
      <protection locked="0"/>
    </xf>
    <xf numFmtId="0" fontId="29" fillId="0" borderId="0" xfId="0" applyFont="1" applyAlignment="1">
      <alignment horizontal="left"/>
    </xf>
    <xf numFmtId="0" fontId="30" fillId="0" borderId="0" xfId="0" applyFont="1" applyBorder="1"/>
    <xf numFmtId="0" fontId="22" fillId="2" borderId="8"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6"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2" fillId="0" borderId="0" xfId="0" applyFont="1" applyBorder="1" applyAlignment="1" applyProtection="1">
      <alignment horizontal="right" vertical="center"/>
      <protection locked="0"/>
    </xf>
    <xf numFmtId="179" fontId="31" fillId="0" borderId="7" xfId="0" applyNumberFormat="1" applyFont="1" applyBorder="1" applyAlignment="1" applyProtection="1">
      <alignment horizontal="right" vertical="center"/>
      <protection locked="0"/>
    </xf>
    <xf numFmtId="0" fontId="1" fillId="0" borderId="0" xfId="252" applyFont="1" applyBorder="1">
      <alignment vertical="top"/>
    </xf>
    <xf numFmtId="0" fontId="1" fillId="0" borderId="0" xfId="253" applyFont="1" applyBorder="1">
      <alignment horizontal="right" vertical="center"/>
    </xf>
    <xf numFmtId="0" fontId="3" fillId="0" borderId="0" xfId="361" applyFont="1" applyBorder="1">
      <alignment horizontal="right" vertical="center"/>
    </xf>
    <xf numFmtId="0" fontId="33" fillId="0" borderId="0" xfId="0" applyFont="1" applyBorder="1" applyAlignment="1">
      <alignment horizontal="center" vertical="center"/>
    </xf>
    <xf numFmtId="0" fontId="1" fillId="0" borderId="0" xfId="256" applyFont="1" applyBorder="1">
      <alignment horizontal="right"/>
    </xf>
    <xf numFmtId="0" fontId="3" fillId="0" borderId="0" xfId="419" applyFont="1" applyBorder="1">
      <alignment horizontal="right"/>
    </xf>
    <xf numFmtId="49" fontId="4" fillId="0" borderId="7" xfId="215" applyNumberFormat="1" applyFont="1" applyBorder="1">
      <alignment horizontal="center" vertical="center" wrapText="1"/>
    </xf>
    <xf numFmtId="49" fontId="4" fillId="0" borderId="7" xfId="82" applyNumberFormat="1" applyFont="1" applyBorder="1">
      <alignment horizontal="center" vertical="center" wrapText="1"/>
    </xf>
    <xf numFmtId="0" fontId="4" fillId="0" borderId="7" xfId="0" applyFont="1" applyBorder="1" applyAlignment="1">
      <alignment horizontal="center" vertical="center"/>
    </xf>
    <xf numFmtId="0" fontId="4" fillId="0" borderId="7" xfId="266" applyFont="1" applyBorder="1">
      <alignment horizontal="center" vertical="center"/>
    </xf>
    <xf numFmtId="49" fontId="4" fillId="0" borderId="7" xfId="221" applyNumberFormat="1" applyFont="1" applyBorder="1">
      <alignment horizontal="center" vertical="center"/>
    </xf>
    <xf numFmtId="0" fontId="4" fillId="0" borderId="7" xfId="374" applyFont="1" applyBorder="1">
      <alignment horizontal="center" vertical="center"/>
    </xf>
    <xf numFmtId="0" fontId="4" fillId="0" borderId="7" xfId="258" applyFont="1" applyBorder="1">
      <alignment horizontal="center" vertical="center"/>
    </xf>
    <xf numFmtId="0" fontId="4" fillId="0" borderId="7" xfId="267" applyFont="1" applyBorder="1">
      <alignment horizontal="center" vertical="center"/>
    </xf>
    <xf numFmtId="0" fontId="3" fillId="0" borderId="7" xfId="227" applyFont="1" applyBorder="1">
      <alignment horizontal="center" vertical="center"/>
    </xf>
    <xf numFmtId="0" fontId="3" fillId="0" borderId="7" xfId="233" applyFont="1" applyBorder="1">
      <alignment horizontal="left" vertical="center" wrapText="1"/>
    </xf>
    <xf numFmtId="4" fontId="3" fillId="0" borderId="7" xfId="377" applyNumberFormat="1" applyFont="1" applyBorder="1">
      <alignment horizontal="right" vertical="center" wrapText="1"/>
      <protection locked="0"/>
    </xf>
    <xf numFmtId="4" fontId="3" fillId="0" borderId="7" xfId="261" applyNumberFormat="1" applyFont="1" applyBorder="1">
      <alignment horizontal="right" vertical="center" wrapText="1"/>
    </xf>
    <xf numFmtId="0" fontId="3" fillId="0" borderId="7" xfId="233" applyFont="1" applyBorder="1" applyAlignment="1">
      <alignment horizontal="left" vertical="center" wrapText="1" indent="1"/>
    </xf>
    <xf numFmtId="0" fontId="3" fillId="0" borderId="7" xfId="233" applyFont="1" applyBorder="1" applyAlignment="1">
      <alignment horizontal="left" vertical="center" wrapText="1" indent="2"/>
    </xf>
    <xf numFmtId="0" fontId="1" fillId="0" borderId="7" xfId="238" applyFont="1" applyBorder="1">
      <alignment horizontal="center" vertical="center"/>
    </xf>
    <xf numFmtId="0" fontId="1" fillId="0" borderId="7" xfId="243" applyFont="1" applyBorder="1">
      <alignment horizontal="center" vertical="center"/>
    </xf>
    <xf numFmtId="0" fontId="3" fillId="0" borderId="0" xfId="54" applyFont="1" applyBorder="1">
      <alignment horizontal="left" vertical="center" wrapText="1"/>
      <protection locked="0"/>
    </xf>
    <xf numFmtId="0" fontId="12" fillId="2" borderId="0" xfId="189" applyFont="1" applyFill="1" applyBorder="1">
      <alignment horizontal="left" vertical="center"/>
    </xf>
    <xf numFmtId="0" fontId="12"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4" fontId="3" fillId="0" borderId="7" xfId="0" applyNumberFormat="1" applyFont="1" applyBorder="1" applyAlignment="1" applyProtection="1">
      <alignment horizontal="right" vertical="center"/>
      <protection locked="0"/>
    </xf>
    <xf numFmtId="0" fontId="3" fillId="0" borderId="7" xfId="0" applyFont="1" applyBorder="1" applyAlignment="1">
      <alignment horizontal="left" vertical="center"/>
    </xf>
    <xf numFmtId="4" fontId="3" fillId="0" borderId="7" xfId="0" applyNumberFormat="1" applyFont="1" applyBorder="1" applyAlignment="1">
      <alignment horizontal="right" vertical="center"/>
    </xf>
    <xf numFmtId="0" fontId="3" fillId="0" borderId="7" xfId="8" applyFont="1" applyBorder="1">
      <alignment vertical="center" wrapText="1"/>
    </xf>
    <xf numFmtId="0" fontId="34" fillId="0" borderId="7" xfId="0" applyFont="1" applyBorder="1" applyAlignment="1">
      <alignment horizontal="center" vertical="center"/>
    </xf>
    <xf numFmtId="0" fontId="34" fillId="0" borderId="7" xfId="0" applyFont="1" applyBorder="1" applyAlignment="1">
      <alignment horizontal="right" vertical="center"/>
    </xf>
    <xf numFmtId="0" fontId="3" fillId="0" borderId="7" xfId="410" applyFont="1" applyBorder="1">
      <alignment horizontal="left" vertical="center" wrapText="1"/>
    </xf>
    <xf numFmtId="0" fontId="3" fillId="0" borderId="7" xfId="196" applyFont="1" applyBorder="1">
      <alignment horizontal="right" vertical="center"/>
    </xf>
    <xf numFmtId="0" fontId="34" fillId="0" borderId="7" xfId="0" applyFont="1" applyBorder="1" applyAlignment="1" applyProtection="1">
      <alignment horizontal="center" vertical="center" wrapText="1"/>
      <protection locked="0"/>
    </xf>
    <xf numFmtId="4" fontId="34" fillId="0" borderId="7" xfId="0" applyNumberFormat="1" applyFont="1" applyBorder="1" applyAlignment="1" applyProtection="1">
      <alignment horizontal="right" vertical="center"/>
      <protection locked="0"/>
    </xf>
    <xf numFmtId="0" fontId="1" fillId="2" borderId="0" xfId="326" applyFont="1" applyFill="1" applyAlignment="1">
      <alignment horizontal="left" vertical="center" wrapText="1"/>
      <protection locked="0"/>
    </xf>
    <xf numFmtId="0" fontId="5" fillId="2" borderId="8" xfId="156" applyFont="1" applyFill="1" applyBorder="1">
      <alignment horizontal="center" vertical="center"/>
    </xf>
    <xf numFmtId="0" fontId="5" fillId="0" borderId="8" xfId="352" applyFont="1" applyBorder="1">
      <alignment horizontal="center" vertical="center"/>
      <protection locked="0"/>
    </xf>
    <xf numFmtId="0" fontId="5" fillId="0" borderId="8" xfId="4" applyFont="1" applyBorder="1">
      <alignment horizontal="center" vertical="center"/>
      <protection locked="0"/>
    </xf>
    <xf numFmtId="0" fontId="5" fillId="0" borderId="8" xfId="234" applyFont="1" applyBorder="1">
      <alignment horizontal="center" vertical="center"/>
      <protection locked="0"/>
    </xf>
    <xf numFmtId="0" fontId="5" fillId="0" borderId="4" xfId="335" applyFont="1" applyBorder="1" applyAlignment="1">
      <alignment horizontal="center" vertical="center" wrapText="1"/>
      <protection locked="0"/>
    </xf>
    <xf numFmtId="0" fontId="5" fillId="0" borderId="7" xfId="335" applyFont="1" applyBorder="1" applyAlignment="1">
      <alignment horizontal="center" vertical="center" wrapText="1"/>
      <protection locked="0"/>
    </xf>
    <xf numFmtId="0" fontId="5" fillId="2" borderId="8" xfId="444" applyFont="1" applyFill="1" applyBorder="1">
      <alignment horizontal="center" vertical="center" wrapText="1"/>
      <protection locked="0"/>
    </xf>
    <xf numFmtId="0" fontId="5" fillId="0" borderId="8" xfId="338" applyFont="1" applyBorder="1">
      <alignment horizontal="center" vertical="center"/>
      <protection locked="0"/>
    </xf>
    <xf numFmtId="0" fontId="5" fillId="0" borderId="8" xfId="217" applyFont="1" applyBorder="1">
      <alignment horizontal="center" vertical="center"/>
      <protection locked="0"/>
    </xf>
    <xf numFmtId="0" fontId="5" fillId="0" borderId="4" xfId="338" applyFont="1" applyBorder="1" applyAlignment="1">
      <alignment horizontal="center" vertical="center" wrapText="1"/>
      <protection locked="0"/>
    </xf>
    <xf numFmtId="0" fontId="5" fillId="0" borderId="7" xfId="338" applyFont="1" applyBorder="1" applyAlignment="1">
      <alignment horizontal="center" vertical="center" wrapText="1"/>
      <protection locked="0"/>
    </xf>
    <xf numFmtId="0" fontId="4" fillId="2" borderId="6" xfId="160" applyFont="1" applyFill="1" applyBorder="1">
      <alignment horizontal="center" vertical="center" wrapText="1"/>
    </xf>
    <xf numFmtId="0" fontId="4" fillId="2" borderId="6" xfId="302" applyFont="1" applyFill="1" applyBorder="1">
      <alignment horizontal="center" vertical="center" wrapText="1"/>
      <protection locked="0"/>
    </xf>
    <xf numFmtId="0" fontId="4" fillId="2" borderId="7" xfId="302" applyFont="1" applyFill="1" applyBorder="1" applyAlignment="1">
      <alignment horizontal="center" vertical="center" wrapText="1"/>
      <protection locked="0"/>
    </xf>
    <xf numFmtId="0" fontId="4" fillId="2" borderId="7" xfId="162" applyFont="1" applyFill="1" applyBorder="1">
      <alignment horizontal="left" vertical="center" wrapText="1"/>
    </xf>
    <xf numFmtId="4" fontId="4" fillId="0" borderId="7" xfId="167" applyNumberFormat="1" applyFont="1" applyBorder="1">
      <alignment horizontal="right" vertical="center"/>
    </xf>
    <xf numFmtId="4" fontId="4" fillId="2" borderId="7" xfId="353" applyNumberFormat="1" applyFont="1" applyFill="1" applyBorder="1">
      <alignment horizontal="right" vertical="center"/>
      <protection locked="0"/>
    </xf>
    <xf numFmtId="4" fontId="3" fillId="2" borderId="7" xfId="353" applyNumberFormat="1" applyFont="1" applyFill="1" applyBorder="1" applyAlignment="1">
      <alignment horizontal="right" vertical="center" wrapText="1"/>
      <protection locked="0"/>
    </xf>
    <xf numFmtId="0" fontId="4" fillId="2" borderId="7" xfId="162" applyFont="1" applyFill="1" applyBorder="1" applyAlignment="1">
      <alignment horizontal="left" vertical="center" wrapText="1" indent="1"/>
    </xf>
    <xf numFmtId="0" fontId="4" fillId="2" borderId="7" xfId="162" applyFont="1" applyFill="1" applyBorder="1" applyAlignment="1">
      <alignment horizontal="left" vertical="center" wrapText="1" indent="2"/>
    </xf>
    <xf numFmtId="0" fontId="4" fillId="2" borderId="7" xfId="332" applyFont="1" applyFill="1" applyBorder="1">
      <alignment horizontal="center" vertical="center" wrapText="1"/>
    </xf>
    <xf numFmtId="0" fontId="4" fillId="2" borderId="7" xfId="222" applyFont="1" applyFill="1" applyBorder="1">
      <alignment horizontal="left" vertical="center"/>
    </xf>
    <xf numFmtId="0" fontId="5" fillId="0" borderId="7" xfId="352" applyFont="1" applyBorder="1" applyAlignment="1">
      <alignment horizontal="center" vertical="center" wrapText="1"/>
      <protection locked="0"/>
    </xf>
    <xf numFmtId="0" fontId="5" fillId="0" borderId="7" xfId="4" applyFont="1" applyBorder="1" applyAlignment="1">
      <alignment horizontal="center" vertical="center" wrapText="1"/>
      <protection locked="0"/>
    </xf>
    <xf numFmtId="0" fontId="5" fillId="0" borderId="7" xfId="380" applyFont="1" applyBorder="1" applyAlignment="1">
      <alignment horizontal="center" vertical="center" wrapText="1"/>
    </xf>
    <xf numFmtId="0" fontId="5" fillId="0" borderId="7" xfId="448" applyFont="1" applyBorder="1" applyAlignment="1">
      <alignment horizontal="center" vertical="center" wrapText="1"/>
    </xf>
    <xf numFmtId="0" fontId="5" fillId="0" borderId="7" xfId="173" applyFont="1" applyBorder="1" applyAlignment="1">
      <alignment horizontal="center" vertical="center" wrapText="1"/>
      <protection locked="0"/>
    </xf>
    <xf numFmtId="0" fontId="5" fillId="0" borderId="7" xfId="217" applyFont="1" applyBorder="1" applyAlignment="1">
      <alignment horizontal="center" vertical="center" wrapText="1"/>
      <protection locked="0"/>
    </xf>
    <xf numFmtId="0" fontId="5" fillId="0" borderId="7" xfId="146" applyFont="1" applyBorder="1" applyAlignment="1">
      <alignment horizontal="center" vertical="center" wrapText="1"/>
      <protection locked="0"/>
    </xf>
    <xf numFmtId="0" fontId="4" fillId="2" borderId="7" xfId="160" applyFont="1" applyFill="1" applyBorder="1" applyAlignment="1">
      <alignment horizontal="center" vertical="center" wrapText="1"/>
    </xf>
    <xf numFmtId="4" fontId="3" fillId="0" borderId="7" xfId="167" applyNumberFormat="1" applyFont="1" applyBorder="1" applyAlignment="1">
      <alignment horizontal="right" vertical="center" wrapText="1"/>
    </xf>
    <xf numFmtId="0" fontId="22" fillId="2" borderId="0" xfId="326" applyFont="1" applyFill="1" applyAlignment="1">
      <alignment horizontal="left" vertical="center" wrapText="1"/>
      <protection locked="0"/>
    </xf>
    <xf numFmtId="0" fontId="15" fillId="0" borderId="0" xfId="0" applyFont="1" applyBorder="1" applyAlignment="1">
      <alignment horizontal="right" vertical="center"/>
    </xf>
    <xf numFmtId="0" fontId="5" fillId="0" borderId="8" xfId="272" applyFont="1" applyBorder="1">
      <alignment horizontal="center" vertical="center" wrapText="1"/>
      <protection locked="0"/>
    </xf>
    <xf numFmtId="0" fontId="5" fillId="0" borderId="8" xfId="93" applyFont="1" applyBorder="1">
      <alignment horizontal="center" vertical="center" wrapText="1"/>
      <protection locked="0"/>
    </xf>
    <xf numFmtId="0" fontId="5" fillId="0" borderId="8" xfId="285" applyFont="1" applyBorder="1">
      <alignment horizontal="center" vertical="center" wrapText="1"/>
      <protection locked="0"/>
    </xf>
    <xf numFmtId="0" fontId="5" fillId="0" borderId="8" xfId="125" applyFont="1" applyBorder="1">
      <alignment horizontal="center" vertical="center" wrapText="1"/>
      <protection locked="0"/>
    </xf>
    <xf numFmtId="0" fontId="5" fillId="0" borderId="8" xfId="133" applyFont="1" applyBorder="1">
      <alignment horizontal="center" vertical="center" wrapText="1"/>
      <protection locked="0"/>
    </xf>
    <xf numFmtId="0" fontId="5" fillId="2" borderId="8" xfId="126" applyFont="1" applyFill="1" applyBorder="1">
      <alignment horizontal="left" vertical="center"/>
    </xf>
    <xf numFmtId="0" fontId="5" fillId="2" borderId="8" xfId="134" applyFont="1" applyFill="1" applyBorder="1">
      <alignment horizontal="left" vertical="center"/>
    </xf>
    <xf numFmtId="0" fontId="5" fillId="2" borderId="8" xfId="202" applyFont="1" applyFill="1" applyBorder="1">
      <alignment horizontal="right" vertical="center"/>
    </xf>
    <xf numFmtId="0" fontId="22" fillId="2" borderId="6" xfId="127" applyFont="1" applyFill="1" applyBorder="1">
      <alignment horizontal="center" vertical="center"/>
    </xf>
    <xf numFmtId="4" fontId="5" fillId="2" borderId="7" xfId="353" applyNumberFormat="1" applyFont="1" applyFill="1" applyBorder="1">
      <alignment horizontal="right" vertical="center"/>
      <protection locked="0"/>
    </xf>
    <xf numFmtId="0" fontId="5" fillId="2" borderId="7" xfId="446" applyFont="1" applyFill="1" applyBorder="1" applyAlignment="1">
      <alignment horizontal="left" vertical="center" wrapText="1" indent="1"/>
      <protection locked="0"/>
    </xf>
    <xf numFmtId="49" fontId="6" fillId="0" borderId="7" xfId="98" applyNumberFormat="1" applyFont="1" applyBorder="1" applyAlignment="1">
      <alignment horizontal="center" vertical="center" wrapText="1"/>
    </xf>
    <xf numFmtId="0" fontId="5" fillId="0" borderId="8" xfId="100" applyFont="1" applyBorder="1">
      <alignment horizontal="center" vertical="center"/>
      <protection locked="0"/>
    </xf>
    <xf numFmtId="0" fontId="5" fillId="0" borderId="8" xfId="143" applyFont="1" applyBorder="1">
      <alignment horizontal="center" vertical="center" wrapText="1"/>
      <protection locked="0"/>
    </xf>
    <xf numFmtId="0" fontId="5" fillId="0" borderId="4" xfId="285" applyFont="1" applyBorder="1">
      <alignment horizontal="center" vertical="center" wrapText="1"/>
      <protection locked="0"/>
    </xf>
    <xf numFmtId="0" fontId="5" fillId="0" borderId="7" xfId="285" applyFont="1" applyBorder="1">
      <alignment horizontal="center" vertical="center" wrapText="1"/>
      <protection locked="0"/>
    </xf>
    <xf numFmtId="0" fontId="5" fillId="0" borderId="8" xfId="137" applyFont="1" applyBorder="1">
      <alignment horizontal="center" vertical="center"/>
      <protection locked="0"/>
    </xf>
    <xf numFmtId="0" fontId="5" fillId="0" borderId="8" xfId="139" applyFont="1" applyBorder="1">
      <alignment horizontal="center" vertical="center" wrapText="1"/>
      <protection locked="0"/>
    </xf>
    <xf numFmtId="0" fontId="5" fillId="0" borderId="8" xfId="120" applyFont="1" applyBorder="1">
      <alignment horizontal="center" vertical="center" wrapText="1"/>
      <protection locked="0"/>
    </xf>
    <xf numFmtId="0" fontId="5" fillId="0" borderId="4" xfId="133" applyFont="1" applyBorder="1">
      <alignment horizontal="center" vertical="center" wrapText="1"/>
      <protection locked="0"/>
    </xf>
    <xf numFmtId="0" fontId="5" fillId="0" borderId="7" xfId="133" applyFont="1" applyBorder="1">
      <alignment horizontal="center" vertical="center" wrapText="1"/>
      <protection locked="0"/>
    </xf>
    <xf numFmtId="0" fontId="5" fillId="2" borderId="8" xfId="330" applyFont="1" applyFill="1" applyBorder="1">
      <alignment horizontal="center" vertical="center"/>
      <protection locked="0"/>
    </xf>
    <xf numFmtId="0" fontId="5" fillId="2" borderId="4" xfId="145" applyFont="1" applyFill="1" applyBorder="1">
      <alignment horizontal="right" vertical="center"/>
      <protection locked="0"/>
    </xf>
    <xf numFmtId="0" fontId="5" fillId="2" borderId="7" xfId="145" applyFont="1" applyFill="1" applyBorder="1">
      <alignment horizontal="right" vertical="center"/>
      <protection locked="0"/>
    </xf>
    <xf numFmtId="0" fontId="22" fillId="2" borderId="6" xfId="330" applyFont="1" applyFill="1" applyBorder="1">
      <alignment horizontal="center" vertical="center"/>
      <protection locked="0"/>
    </xf>
    <xf numFmtId="0" fontId="22" fillId="2" borderId="7" xfId="127" applyFont="1" applyFill="1" applyBorder="1">
      <alignment horizontal="center" vertical="center"/>
    </xf>
    <xf numFmtId="0" fontId="35" fillId="0" borderId="0" xfId="0" applyFont="1" applyBorder="1" applyAlignment="1">
      <alignment horizontal="right" vertical="center"/>
    </xf>
    <xf numFmtId="0" fontId="5" fillId="0" borderId="7" xfId="143" applyFont="1" applyBorder="1">
      <alignment horizontal="center" vertical="center" wrapText="1"/>
      <protection locked="0"/>
    </xf>
    <xf numFmtId="0" fontId="5" fillId="2" borderId="7" xfId="202" applyFont="1" applyFill="1" applyBorder="1">
      <alignment horizontal="right" vertical="center"/>
    </xf>
    <xf numFmtId="179" fontId="11" fillId="0" borderId="0" xfId="101" applyNumberFormat="1" applyFont="1" applyBorder="1">
      <alignment horizontal="right" vertical="center"/>
    </xf>
    <xf numFmtId="0" fontId="3" fillId="2" borderId="0" xfId="281" applyFont="1" applyFill="1" applyBorder="1">
      <alignment horizontal="right" vertical="center" wrapText="1"/>
      <protection locked="0"/>
    </xf>
    <xf numFmtId="0" fontId="3" fillId="2" borderId="14" xfId="95" applyFont="1" applyFill="1" applyBorder="1">
      <alignment horizontal="left" vertical="center" wrapText="1"/>
      <protection locked="0"/>
    </xf>
    <xf numFmtId="0" fontId="4" fillId="0" borderId="7" xfId="350" applyFont="1" applyBorder="1">
      <alignment horizontal="center" vertical="center" wrapText="1"/>
      <protection locked="0"/>
    </xf>
    <xf numFmtId="0" fontId="12" fillId="0" borderId="7" xfId="323" applyFont="1" applyBorder="1">
      <alignment vertical="top" wrapText="1"/>
      <protection locked="0"/>
    </xf>
    <xf numFmtId="0" fontId="12" fillId="0" borderId="7" xfId="39" applyFont="1" applyBorder="1">
      <alignment vertical="top" wrapText="1"/>
      <protection locked="0"/>
    </xf>
    <xf numFmtId="0" fontId="4" fillId="0" borderId="0" xfId="350" applyFont="1" applyBorder="1">
      <alignment horizontal="center" vertical="center" wrapText="1"/>
      <protection locked="0"/>
    </xf>
    <xf numFmtId="0" fontId="3" fillId="0" borderId="7" xfId="179" applyFont="1" applyBorder="1">
      <alignment vertical="center" wrapText="1"/>
      <protection locked="0"/>
    </xf>
    <xf numFmtId="4" fontId="3" fillId="0" borderId="7" xfId="191" applyNumberFormat="1" applyFont="1" applyBorder="1">
      <alignment horizontal="right" vertical="center"/>
      <protection locked="0"/>
    </xf>
    <xf numFmtId="0" fontId="3" fillId="0" borderId="7" xfId="117" applyFont="1" applyBorder="1">
      <alignment vertical="center"/>
      <protection locked="0"/>
    </xf>
    <xf numFmtId="0" fontId="3" fillId="0" borderId="7" xfId="27" applyFont="1" applyBorder="1">
      <alignment horizontal="left" vertical="center" wrapText="1"/>
      <protection locked="0"/>
    </xf>
    <xf numFmtId="0" fontId="3" fillId="0" borderId="7" xfId="181" applyFont="1" applyBorder="1">
      <alignment horizontal="left" vertical="center"/>
    </xf>
    <xf numFmtId="4" fontId="3" fillId="0" borderId="7" xfId="192" applyNumberFormat="1" applyFont="1" applyBorder="1">
      <alignment horizontal="right" vertical="center"/>
    </xf>
    <xf numFmtId="0" fontId="34" fillId="0" borderId="7" xfId="183" applyFont="1" applyBorder="1">
      <alignment horizontal="center" vertical="center"/>
    </xf>
    <xf numFmtId="0" fontId="34" fillId="0" borderId="7" xfId="193" applyFont="1" applyBorder="1">
      <alignment horizontal="right" vertical="center"/>
    </xf>
    <xf numFmtId="4" fontId="34" fillId="0" borderId="7" xfId="112" applyNumberFormat="1" applyFont="1" applyBorder="1">
      <alignment horizontal="right" vertical="center"/>
    </xf>
    <xf numFmtId="4" fontId="34" fillId="0" borderId="7" xfId="195" applyNumberFormat="1" applyFont="1" applyBorder="1">
      <alignment horizontal="right" vertical="center"/>
      <protection locked="0"/>
    </xf>
    <xf numFmtId="0" fontId="34" fillId="0" borderId="7" xfId="185" applyFont="1" applyBorder="1">
      <alignment horizontal="center" vertical="center" wrapText="1"/>
      <protection locked="0"/>
    </xf>
    <xf numFmtId="0" fontId="3" fillId="0" borderId="0" xfId="361" applyFont="1" applyBorder="1" quotePrefix="1">
      <alignment horizontal="right" vertical="center"/>
    </xf>
  </cellXfs>
  <cellStyles count="450">
    <cellStyle name="常规" xfId="0" builtinId="0"/>
    <cellStyle name="货币[0]" xfId="1" builtinId="7"/>
    <cellStyle name="部门政府购买服务预算表 __b-23-0" xfId="2"/>
    <cellStyle name="部门政府购买服务预算表 __b-18-0" xfId="3"/>
    <cellStyle name="部门政府采购预算表 __b-39-0" xfId="4"/>
    <cellStyle name="部门预算项目支出明细表（一） __b-28-0" xfId="5"/>
    <cellStyle name="货币" xfId="6" builtinId="4"/>
    <cellStyle name="部门财政拨款收支预算总表 __b-22-0" xfId="7"/>
    <cellStyle name="部门财政拨款收支预算总表 __b-17-0" xfId="8"/>
    <cellStyle name="20% - 强调文字颜色 3" xfId="9" builtinId="38"/>
    <cellStyle name="输入" xfId="10" builtinId="20"/>
    <cellStyle name="部门收入预算表 __b-22-0" xfId="11"/>
    <cellStyle name="部门收入预算表 __b-17-0" xfId="12"/>
    <cellStyle name="千位分隔[0]" xfId="13" builtinId="6"/>
    <cellStyle name="千位分隔" xfId="14" builtinId="3"/>
    <cellStyle name="部门支出预算表 __b-22-0" xfId="15"/>
    <cellStyle name="部门支出预算表 __b-17-0" xfId="16"/>
    <cellStyle name="40% - 强调文字颜色 3" xfId="17" builtinId="39"/>
    <cellStyle name="部门项目中期规划预算表 __b-26-0" xfId="18"/>
    <cellStyle name="部门新增资产配置预算表 __b-9-0" xfId="19"/>
    <cellStyle name="差" xfId="20" builtinId="27"/>
    <cellStyle name="DateTimeStyle" xfId="21"/>
    <cellStyle name="60% - 强调文字颜色 3" xfId="22" builtinId="40"/>
    <cellStyle name="超链接" xfId="23" builtinId="8"/>
    <cellStyle name="百分比" xfId="24" builtinId="5"/>
    <cellStyle name="DateStyle" xfId="25"/>
    <cellStyle name="__b-23-0" xfId="26"/>
    <cellStyle name="__b-18-0" xfId="27"/>
    <cellStyle name="已访问的超链接" xfId="28" builtinId="9"/>
    <cellStyle name="注释" xfId="29" builtinId="10"/>
    <cellStyle name="60% - 强调文字颜色 2" xfId="30" builtinId="36"/>
    <cellStyle name="__b-1-0" xfId="31"/>
    <cellStyle name="标题 4" xfId="32" builtinId="19"/>
    <cellStyle name="警告文本" xfId="33" builtinId="11"/>
    <cellStyle name="标题" xfId="34" builtinId="15"/>
    <cellStyle name="解释性文本" xfId="35" builtinId="53"/>
    <cellStyle name="标题 1" xfId="36" builtinId="16"/>
    <cellStyle name="部门财政拨款收支预算总表 __b-10-0" xfId="37"/>
    <cellStyle name="标题 2" xfId="38" builtinId="17"/>
    <cellStyle name="__b-35-0" xfId="39"/>
    <cellStyle name="__b-40-0" xfId="40"/>
    <cellStyle name="60% - 强调文字颜色 1" xfId="41" builtinId="32"/>
    <cellStyle name="部门政府购买服务预算表 __b-25-0" xfId="42"/>
    <cellStyle name="部门政府购买服务预算表 __b-30-0" xfId="43"/>
    <cellStyle name="标题 3" xfId="44" builtinId="18"/>
    <cellStyle name="60% - 强调文字颜色 4" xfId="45" builtinId="44"/>
    <cellStyle name="输出" xfId="46" builtinId="21"/>
    <cellStyle name="计算" xfId="47" builtinId="22"/>
    <cellStyle name="部门一般公共预算“三公”经费支出预算表 __b-14-0" xfId="48"/>
    <cellStyle name="检查单元格" xfId="49" builtinId="23"/>
    <cellStyle name="部门支出预算表 __b-18-0" xfId="50"/>
    <cellStyle name="部门支出预算表 __b-23-0" xfId="51"/>
    <cellStyle name="20% - 强调文字颜色 6" xfId="52" builtinId="50"/>
    <cellStyle name="强调文字颜色 2" xfId="53" builtinId="33"/>
    <cellStyle name="部门财政拨款收支预算总表 __b-3-0" xfId="54"/>
    <cellStyle name="链接单元格" xfId="55" builtinId="24"/>
    <cellStyle name="汇总" xfId="56" builtinId="25"/>
    <cellStyle name="好" xfId="57" builtinId="26"/>
    <cellStyle name="__b-49-0" xfId="58"/>
    <cellStyle name="适中" xfId="59" builtinId="28"/>
    <cellStyle name="20% - 强调文字颜色 5" xfId="60" builtinId="46"/>
    <cellStyle name="部门一般公共预算支出预算表 __b-13-0" xfId="61"/>
    <cellStyle name="部门政府性基金预算支出预算表 __b-8-0" xfId="62"/>
    <cellStyle name="强调文字颜色 1" xfId="63" builtinId="29"/>
    <cellStyle name="部门一般公共预算“三公”经费支出预算表 __b-6-0" xfId="64"/>
    <cellStyle name="20% - 强调文字颜色 1" xfId="65" builtinId="30"/>
    <cellStyle name="40% - 强调文字颜色 1" xfId="66" builtinId="31"/>
    <cellStyle name="20% - 强调文字颜色 2" xfId="67" builtinId="34"/>
    <cellStyle name="部门收入预算表 __b-10-0" xfId="68"/>
    <cellStyle name="40% - 强调文字颜色 2" xfId="69" builtinId="35"/>
    <cellStyle name="部门新增资产配置预算表 __b-29-0" xfId="70"/>
    <cellStyle name="部门新增资产配置预算表 __b-34-0" xfId="71"/>
    <cellStyle name="强调文字颜色 3" xfId="72" builtinId="37"/>
    <cellStyle name="强调文字颜色 4" xfId="73" builtinId="41"/>
    <cellStyle name="部门一般公共预算“三公”经费支出预算表 __b-10-0" xfId="74"/>
    <cellStyle name="20% - 强调文字颜色 4" xfId="75" builtinId="42"/>
    <cellStyle name="部门预算项目支出明细表（二） __b-14-0" xfId="76"/>
    <cellStyle name="40% - 强调文字颜色 4" xfId="77" builtinId="43"/>
    <cellStyle name="强调文字颜色 5" xfId="78" builtinId="45"/>
    <cellStyle name="部门政府性基金预算支出预算表 __b-2-0" xfId="79"/>
    <cellStyle name="40% - 强调文字颜色 5" xfId="80" builtinId="47"/>
    <cellStyle name="60% - 强调文字颜色 5" xfId="81" builtinId="48"/>
    <cellStyle name="部门一般公共预算支出预算表 __b-9-0" xfId="82"/>
    <cellStyle name="部门预算项目支出明细表（一） __b-27-0" xfId="83"/>
    <cellStyle name="部门政府采购预算表 __b-38-0" xfId="84"/>
    <cellStyle name="部门政府购买服务预算表 __b-17-0" xfId="85"/>
    <cellStyle name="部门政府购买服务预算表 __b-22-0" xfId="86"/>
    <cellStyle name="强调文字颜色 6" xfId="87" builtinId="49"/>
    <cellStyle name="40% - 强调文字颜色 6" xfId="88" builtinId="51"/>
    <cellStyle name="60% - 强调文字颜色 6" xfId="89" builtinId="52"/>
    <cellStyle name="__b-5-0" xfId="90"/>
    <cellStyle name="__b-6-0" xfId="91"/>
    <cellStyle name="PercentStyle" xfId="92"/>
    <cellStyle name="部门收入预算表 __b-11-0" xfId="93"/>
    <cellStyle name="__b-7-0" xfId="94"/>
    <cellStyle name="__b-3-0" xfId="95"/>
    <cellStyle name="__b-2-0" xfId="96"/>
    <cellStyle name="NumberStyle" xfId="97"/>
    <cellStyle name="TextStyle" xfId="98"/>
    <cellStyle name="部门收入预算表 __b-15-0" xfId="99"/>
    <cellStyle name="部门收入预算表 __b-20-0" xfId="100"/>
    <cellStyle name="MoneyStyle" xfId="101"/>
    <cellStyle name="部门支出预算表 __b-25-0" xfId="102"/>
    <cellStyle name="TimeStyle" xfId="103"/>
    <cellStyle name="IntegralNumberStyle" xfId="104"/>
    <cellStyle name="__b-4-0" xfId="105"/>
    <cellStyle name="__b-8-0" xfId="106"/>
    <cellStyle name="__b-9-0" xfId="107"/>
    <cellStyle name="__b-10-0" xfId="108"/>
    <cellStyle name="__b-11-0" xfId="109"/>
    <cellStyle name="__b-12-0" xfId="110"/>
    <cellStyle name="__b-13-0" xfId="111"/>
    <cellStyle name="__b-14-0" xfId="112"/>
    <cellStyle name="__b-15-0" xfId="113"/>
    <cellStyle name="__b-20-0" xfId="114"/>
    <cellStyle name="__b-16-0" xfId="115"/>
    <cellStyle name="__b-21-0" xfId="116"/>
    <cellStyle name="__b-17-0" xfId="117"/>
    <cellStyle name="__b-22-0" xfId="118"/>
    <cellStyle name="__b-19-0" xfId="119"/>
    <cellStyle name="__b-24-0" xfId="120"/>
    <cellStyle name="部门收入预算表 __b-1-0" xfId="121"/>
    <cellStyle name="部门收入预算表 __b-2-0" xfId="122"/>
    <cellStyle name="部门收入预算表 __b-3-0" xfId="123"/>
    <cellStyle name="部门收入预算表 __b-4-0" xfId="124"/>
    <cellStyle name="部门收入预算表 __b-5-0" xfId="125"/>
    <cellStyle name="部门收入预算表 __b-6-0" xfId="126"/>
    <cellStyle name="部门收入预算表 __b-7-0" xfId="127"/>
    <cellStyle name="部门项目中期规划预算表 __b-1-0" xfId="128"/>
    <cellStyle name="部门收入预算表 __b-8-0" xfId="129"/>
    <cellStyle name="部门项目中期规划预算表 __b-2-0" xfId="130"/>
    <cellStyle name="部门收入预算表 __b-9-0" xfId="131"/>
    <cellStyle name="部门项目中期规划预算表 __b-3-0" xfId="132"/>
    <cellStyle name="部门收入预算表 __b-12-0" xfId="133"/>
    <cellStyle name="部门收入预算表 __b-13-0" xfId="134"/>
    <cellStyle name="部门收入预算表 __b-14-0" xfId="135"/>
    <cellStyle name="部门收入预算表 __b-16-0" xfId="136"/>
    <cellStyle name="部门收入预算表 __b-21-0" xfId="137"/>
    <cellStyle name="部门收入预算表 __b-18-0" xfId="138"/>
    <cellStyle name="部门收入预算表 __b-23-0" xfId="139"/>
    <cellStyle name="部门收入预算表 __b-19-0" xfId="140"/>
    <cellStyle name="__b-25-0" xfId="141"/>
    <cellStyle name="__b-30-0" xfId="142"/>
    <cellStyle name="__b-26-0" xfId="143"/>
    <cellStyle name="__b-31-0" xfId="144"/>
    <cellStyle name="__b-27-0" xfId="145"/>
    <cellStyle name="__b-32-0" xfId="146"/>
    <cellStyle name="__b-28-0" xfId="147"/>
    <cellStyle name="__b-33-0" xfId="148"/>
    <cellStyle name="部门支出预算表 __b-1-0" xfId="149"/>
    <cellStyle name="部门政府购买服务预算表 __b-39-0" xfId="150"/>
    <cellStyle name="部门政府购买服务预算表 __b-44-0" xfId="151"/>
    <cellStyle name="部门支出预算表 __b-2-0" xfId="152"/>
    <cellStyle name="部门政府购买服务预算表 __b-45-0" xfId="153"/>
    <cellStyle name="部门支出预算表 __b-3-0" xfId="154"/>
    <cellStyle name="部门政府购买服务预算表 __b-46-0" xfId="155"/>
    <cellStyle name="部门支出预算表 __b-4-0" xfId="156"/>
    <cellStyle name="部门政府购买服务预算表 __b-47-0" xfId="157"/>
    <cellStyle name="部门支出预算表 __b-5-0" xfId="158"/>
    <cellStyle name="部门政府购买服务预算表 __b-48-0" xfId="159"/>
    <cellStyle name="部门支出预算表 __b-6-0" xfId="160"/>
    <cellStyle name="部门政府购买服务预算表 __b-49-0" xfId="161"/>
    <cellStyle name="部门支出预算表 __b-7-0" xfId="162"/>
    <cellStyle name="部门支出预算表 __b-8-0" xfId="163"/>
    <cellStyle name="部门支出预算表 __b-9-0" xfId="164"/>
    <cellStyle name="部门支出预算表 __b-10-0" xfId="165"/>
    <cellStyle name="部门支出预算表 __b-11-0" xfId="166"/>
    <cellStyle name="部门支出预算表 __b-12-0" xfId="167"/>
    <cellStyle name="部门支出预算表 __b-13-0" xfId="168"/>
    <cellStyle name="部门支出预算表 __b-14-0" xfId="169"/>
    <cellStyle name="部门支出预算表 __b-15-0" xfId="170"/>
    <cellStyle name="部门支出预算表 __b-20-0" xfId="171"/>
    <cellStyle name="部门支出预算表 __b-16-0" xfId="172"/>
    <cellStyle name="部门支出预算表 __b-21-0" xfId="173"/>
    <cellStyle name="部门支出预算表 __b-19-0" xfId="174"/>
    <cellStyle name="部门支出预算表 __b-24-0" xfId="175"/>
    <cellStyle name="部门财政拨款收支预算总表 __b-1-0" xfId="176"/>
    <cellStyle name="部门财政拨款收支预算总表 __b-2-0" xfId="177"/>
    <cellStyle name="部门财政拨款收支预算总表 __b-4-0" xfId="178"/>
    <cellStyle name="部门财政拨款收支预算总表 __b-5-0" xfId="179"/>
    <cellStyle name="部门政府采购预算表 __b-1-0" xfId="180"/>
    <cellStyle name="部门财政拨款收支预算总表 __b-6-0" xfId="181"/>
    <cellStyle name="部门政府采购预算表 __b-2-0" xfId="182"/>
    <cellStyle name="部门财政拨款收支预算总表 __b-7-0" xfId="183"/>
    <cellStyle name="部门政府采购预算表 __b-3-0" xfId="184"/>
    <cellStyle name="部门财政拨款收支预算总表 __b-8-0" xfId="185"/>
    <cellStyle name="部门政府采购预算表 __b-4-0" xfId="186"/>
    <cellStyle name="部门财政拨款收支预算总表 __b-9-0" xfId="187"/>
    <cellStyle name="部门政府采购预算表 __b-5-0" xfId="188"/>
    <cellStyle name="部门财政拨款收支预算总表 __b-11-0" xfId="189"/>
    <cellStyle name="部门财政拨款收支预算总表 __b-12-0" xfId="190"/>
    <cellStyle name="部门财政拨款收支预算总表 __b-13-0" xfId="191"/>
    <cellStyle name="部门财政拨款收支预算总表 __b-14-0" xfId="192"/>
    <cellStyle name="部门财政拨款收支预算总表 __b-15-0" xfId="193"/>
    <cellStyle name="部门财政拨款收支预算总表 __b-20-0" xfId="194"/>
    <cellStyle name="部门财政拨款收支预算总表 __b-16-0" xfId="195"/>
    <cellStyle name="部门财政拨款收支预算总表 __b-21-0" xfId="196"/>
    <cellStyle name="部门财政拨款收支预算总表 __b-18-0" xfId="197"/>
    <cellStyle name="部门财政拨款收支预算总表 __b-19-0" xfId="198"/>
    <cellStyle name="部门一般公共预算支出预算表 __b-1-0" xfId="199"/>
    <cellStyle name="部门预算项目支出明细表（一） __b-14-0" xfId="200"/>
    <cellStyle name="部门政府采购预算表 __b-25-0" xfId="201"/>
    <cellStyle name="部门政府采购预算表 __b-30-0" xfId="202"/>
    <cellStyle name="部门一般公共预算支出预算表 __b-2-0" xfId="203"/>
    <cellStyle name="部门预算项目支出明细表（一） __b-15-0" xfId="204"/>
    <cellStyle name="部门预算项目支出明细表（一） __b-20-0" xfId="205"/>
    <cellStyle name="部门政府采购预算表 __b-26-0" xfId="206"/>
    <cellStyle name="部门政府采购预算表 __b-31-0" xfId="207"/>
    <cellStyle name="部门政府购买服务预算表 __b-10-0" xfId="208"/>
    <cellStyle name="部门一般公共预算支出预算表 __b-3-0" xfId="209"/>
    <cellStyle name="部门预算项目支出明细表（一） __b-16-0" xfId="210"/>
    <cellStyle name="部门预算项目支出明细表（一） __b-21-0" xfId="211"/>
    <cellStyle name="部门政府采购预算表 __b-27-0" xfId="212"/>
    <cellStyle name="部门政府采购预算表 __b-32-0" xfId="213"/>
    <cellStyle name="部门政府购买服务预算表 __b-11-0" xfId="214"/>
    <cellStyle name="部门一般公共预算支出预算表 __b-4-0" xfId="215"/>
    <cellStyle name="部门预算项目支出明细表（一） __b-17-0" xfId="216"/>
    <cellStyle name="部门预算项目支出明细表（一） __b-22-0" xfId="217"/>
    <cellStyle name="部门政府采购预算表 __b-28-0" xfId="218"/>
    <cellStyle name="部门政府采购预算表 __b-33-0" xfId="219"/>
    <cellStyle name="部门政府购买服务预算表 __b-12-0" xfId="220"/>
    <cellStyle name="部门一般公共预算支出预算表 __b-5-0" xfId="221"/>
    <cellStyle name="部门预算项目支出明细表（一） __b-18-0" xfId="222"/>
    <cellStyle name="部门预算项目支出明细表（一） __b-23-0" xfId="223"/>
    <cellStyle name="部门政府采购预算表 __b-29-0" xfId="224"/>
    <cellStyle name="部门政府采购预算表 __b-34-0" xfId="225"/>
    <cellStyle name="部门政府购买服务预算表 __b-13-0" xfId="226"/>
    <cellStyle name="部门一般公共预算支出预算表 __b-6-0" xfId="227"/>
    <cellStyle name="部门预算项目支出明细表（一） __b-19-0" xfId="228"/>
    <cellStyle name="部门预算项目支出明细表（一） __b-24-0" xfId="229"/>
    <cellStyle name="部门政府采购预算表 __b-35-0" xfId="230"/>
    <cellStyle name="部门政府采购预算表 __b-40-0" xfId="231"/>
    <cellStyle name="部门政府购买服务预算表 __b-14-0" xfId="232"/>
    <cellStyle name="部门一般公共预算支出预算表 __b-7-0" xfId="233"/>
    <cellStyle name="部门预算项目支出明细表（一） __b-25-0" xfId="234"/>
    <cellStyle name="部门政府采购预算表 __b-36-0" xfId="235"/>
    <cellStyle name="部门政府购买服务预算表 __b-15-0" xfId="236"/>
    <cellStyle name="部门政府购买服务预算表 __b-20-0" xfId="237"/>
    <cellStyle name="部门一般公共预算支出预算表 __b-8-0" xfId="238"/>
    <cellStyle name="部门预算项目支出明细表（一） __b-26-0" xfId="239"/>
    <cellStyle name="部门政府采购预算表 __b-37-0" xfId="240"/>
    <cellStyle name="部门政府购买服务预算表 __b-16-0" xfId="241"/>
    <cellStyle name="部门政府购买服务预算表 __b-21-0" xfId="242"/>
    <cellStyle name="部门一般公共预算支出预算表 __b-10-0" xfId="243"/>
    <cellStyle name="部门政府性基金预算支出预算表 __b-5-0" xfId="244"/>
    <cellStyle name="部门一般公共预算支出预算表 __b-11-0" xfId="245"/>
    <cellStyle name="部门政府性基金预算支出预算表 __b-6-0" xfId="246"/>
    <cellStyle name="部门一般公共预算支出预算表 __b-12-0" xfId="247"/>
    <cellStyle name="部门政府性基金预算支出预算表 __b-7-0" xfId="248"/>
    <cellStyle name="部门一般公共预算支出预算表 __b-14-0" xfId="249"/>
    <cellStyle name="部门政府性基金预算支出预算表 __b-9-0" xfId="250"/>
    <cellStyle name="部门政府性基金预算支出预算表 __b-10-0" xfId="251"/>
    <cellStyle name="部门一般公共预算支出预算表 __b-15-0" xfId="252"/>
    <cellStyle name="部门一般公共预算支出预算表 __b-20-0" xfId="253"/>
    <cellStyle name="部门政府性基金预算支出预算表 __b-11-0" xfId="254"/>
    <cellStyle name="部门一般公共预算支出预算表 __b-16-0" xfId="255"/>
    <cellStyle name="部门一般公共预算支出预算表 __b-21-0" xfId="256"/>
    <cellStyle name="部门政府性基金预算支出预算表 __b-12-0" xfId="257"/>
    <cellStyle name="部门一般公共预算支出预算表 __b-17-0" xfId="258"/>
    <cellStyle name="部门一般公共预算支出预算表 __b-22-0" xfId="259"/>
    <cellStyle name="部门政府性基金预算支出预算表 __b-13-0" xfId="260"/>
    <cellStyle name="部门一般公共预算支出预算表 __b-18-0" xfId="261"/>
    <cellStyle name="部门一般公共预算支出预算表 __b-23-0" xfId="262"/>
    <cellStyle name="部门政府性基金预算支出预算表 __b-14-0" xfId="263"/>
    <cellStyle name="部门一般公共预算支出预算表 __b-19-0" xfId="264"/>
    <cellStyle name="部门一般公共预算支出预算表 __b-24-0" xfId="265"/>
    <cellStyle name="部门一般公共预算支出预算表 __b-25-0" xfId="266"/>
    <cellStyle name="部门一般公共预算支出预算表 __b-26-0" xfId="267"/>
    <cellStyle name="部门一般公共预算支出预算表 __b-27-0" xfId="268"/>
    <cellStyle name="部门一般公共预算“三公”经费支出预算表 __b-1-0" xfId="269"/>
    <cellStyle name="部门一般公共预算“三公”经费支出预算表 __b-2-0" xfId="270"/>
    <cellStyle name="部门一般公共预算“三公”经费支出预算表 __b-3-0" xfId="271"/>
    <cellStyle name="部门一般公共预算“三公”经费支出预算表 __b-4-0" xfId="272"/>
    <cellStyle name="部门一般公共预算“三公”经费支出预算表 __b-5-0" xfId="273"/>
    <cellStyle name="部门一般公共预算“三公”经费支出预算表 __b-7-0" xfId="274"/>
    <cellStyle name="部门项目中期规划预算表 __b-10-0" xfId="275"/>
    <cellStyle name="部门一般公共预算“三公”经费支出预算表 __b-8-0" xfId="276"/>
    <cellStyle name="部门项目中期规划预算表 __b-11-0" xfId="277"/>
    <cellStyle name="部门一般公共预算“三公”经费支出预算表 __b-9-0" xfId="278"/>
    <cellStyle name="部门项目中期规划预算表 __b-12-0" xfId="279"/>
    <cellStyle name="部门一般公共预算“三公”经费支出预算表 __b-11-0" xfId="280"/>
    <cellStyle name="部门一般公共预算“三公”经费支出预算表 __b-12-0" xfId="281"/>
    <cellStyle name="部门一般公共预算“三公”经费支出预算表 __b-13-0" xfId="282"/>
    <cellStyle name="部门一般公共预算“三公”经费支出预算表 __b-15-0" xfId="283"/>
    <cellStyle name="部门一般公共预算“三公”经费支出预算表 __b-20-0" xfId="284"/>
    <cellStyle name="部门一般公共预算“三公”经费支出预算表 __b-16-0" xfId="285"/>
    <cellStyle name="部门一般公共预算“三公”经费支出预算表 __b-21-0" xfId="286"/>
    <cellStyle name="部门一般公共预算“三公”经费支出预算表 __b-17-0" xfId="287"/>
    <cellStyle name="部门一般公共预算“三公”经费支出预算表 __b-18-0" xfId="288"/>
    <cellStyle name="部门一般公共预算“三公”经费支出预算表 __b-19-0" xfId="289"/>
    <cellStyle name="部门政府性基金预算支出预算表 __b-1-0" xfId="290"/>
    <cellStyle name="部门政府性基金预算支出预算表 __b-3-0" xfId="291"/>
    <cellStyle name="部门政府性基金预算支出预算表 __b-4-0" xfId="292"/>
    <cellStyle name="部门预算项目支出明细表（一） __b-1-0" xfId="293"/>
    <cellStyle name="部门预算项目支出明细表（一） __b-2-0" xfId="294"/>
    <cellStyle name="部门政府购买服务预算表 __b-1-0" xfId="295"/>
    <cellStyle name="部门预算项目支出明细表（一） __b-3-0" xfId="296"/>
    <cellStyle name="部门政府购买服务预算表 __b-2-0" xfId="297"/>
    <cellStyle name="部门预算项目支出明细表（一） __b-4-0" xfId="298"/>
    <cellStyle name="部门政府购买服务预算表 __b-3-0" xfId="299"/>
    <cellStyle name="部门预算项目支出明细表（一） __b-5-0" xfId="300"/>
    <cellStyle name="部门政府购买服务预算表 __b-4-0" xfId="301"/>
    <cellStyle name="部门预算项目支出明细表（一） __b-6-0" xfId="302"/>
    <cellStyle name="部门政府购买服务预算表 __b-5-0" xfId="303"/>
    <cellStyle name="部门预算项目支出明细表（一） __b-7-0" xfId="304"/>
    <cellStyle name="部门政府购买服务预算表 __b-6-0" xfId="305"/>
    <cellStyle name="部门预算项目支出明细表（一） __b-8-0" xfId="306"/>
    <cellStyle name="部门政府购买服务预算表 __b-7-0" xfId="307"/>
    <cellStyle name="部门预算项目支出明细表（一） __b-9-0" xfId="308"/>
    <cellStyle name="部门政府购买服务预算表 __b-8-0" xfId="309"/>
    <cellStyle name="部门预算项目支出明细表（一） __b-10-0" xfId="310"/>
    <cellStyle name="部门政府采购预算表 __b-16-0" xfId="311"/>
    <cellStyle name="部门政府采购预算表 __b-21-0" xfId="312"/>
    <cellStyle name="部门预算项目支出明细表（一） __b-11-0" xfId="313"/>
    <cellStyle name="部门政府采购预算表 __b-17-0" xfId="314"/>
    <cellStyle name="部门政府采购预算表 __b-22-0" xfId="315"/>
    <cellStyle name="部门预算项目支出明细表（一） __b-12-0" xfId="316"/>
    <cellStyle name="部门政府采购预算表 __b-18-0" xfId="317"/>
    <cellStyle name="部门政府采购预算表 __b-23-0" xfId="318"/>
    <cellStyle name="部门预算项目支出明细表（一） __b-13-0" xfId="319"/>
    <cellStyle name="部门政府采购预算表 __b-19-0" xfId="320"/>
    <cellStyle name="部门政府采购预算表 __b-24-0" xfId="321"/>
    <cellStyle name="__b-29-0" xfId="322"/>
    <cellStyle name="__b-34-0" xfId="323"/>
    <cellStyle name="部门预算项目支出明细表（二） __b-1-0" xfId="324"/>
    <cellStyle name="部门预算项目支出明细表（二） __b-2-0" xfId="325"/>
    <cellStyle name="部门预算项目支出明细表（二） __b-3-0" xfId="326"/>
    <cellStyle name="部门预算项目支出明细表（二） __b-4-0" xfId="327"/>
    <cellStyle name="部门预算项目支出明细表（二） __b-5-0" xfId="328"/>
    <cellStyle name="部门预算项目支出明细表（二） __b-6-0" xfId="329"/>
    <cellStyle name="部门预算项目支出明细表（二） __b-7-0" xfId="330"/>
    <cellStyle name="部门预算项目支出明细表（二） __b-8-0" xfId="331"/>
    <cellStyle name="部门预算项目支出明细表（二） __b-9-0" xfId="332"/>
    <cellStyle name="部门预算项目支出明细表（二） __b-10-0" xfId="333"/>
    <cellStyle name="部门预算项目支出明细表（二） __b-11-0" xfId="334"/>
    <cellStyle name="部门预算项目支出明细表（二） __b-12-0" xfId="335"/>
    <cellStyle name="部门预算项目支出明细表（二） __b-13-0" xfId="336"/>
    <cellStyle name="部门预算项目支出明细表（二） __b-15-0" xfId="337"/>
    <cellStyle name="部门预算项目支出明细表（二） __b-20-0" xfId="338"/>
    <cellStyle name="部门预算项目支出明细表（二） __b-16-0" xfId="339"/>
    <cellStyle name="部门预算项目支出明细表（二） __b-21-0" xfId="340"/>
    <cellStyle name="部门预算项目支出明细表（二） __b-17-0" xfId="341"/>
    <cellStyle name="部门预算项目支出明细表（二） __b-22-0" xfId="342"/>
    <cellStyle name="部门预算项目支出明细表（二） __b-18-0" xfId="343"/>
    <cellStyle name="部门预算项目支出明细表（二） __b-23-0" xfId="344"/>
    <cellStyle name="部门预算项目支出明细表（二） __b-19-0" xfId="345"/>
    <cellStyle name="部门预算项目支出明细表（二） __b-24-0" xfId="346"/>
    <cellStyle name="部门预算项目支出明细表（二） __b-25-0" xfId="347"/>
    <cellStyle name="部门预算项目支出明细表（二） __b-30-0" xfId="348"/>
    <cellStyle name="部门预算项目支出明细表（二） __b-26-0" xfId="349"/>
    <cellStyle name="部门预算项目支出明细表（二） __b-31-0" xfId="350"/>
    <cellStyle name="部门预算项目支出明细表（二） __b-27-0" xfId="351"/>
    <cellStyle name="部门预算项目支出明细表（二） __b-28-0" xfId="352"/>
    <cellStyle name="部门预算项目支出明细表（二） __b-29-0" xfId="353"/>
    <cellStyle name="__b-36-0" xfId="354"/>
    <cellStyle name="__b-41-0" xfId="355"/>
    <cellStyle name="__b-37-0" xfId="356"/>
    <cellStyle name="__b-42-0" xfId="357"/>
    <cellStyle name="__b-38-0" xfId="358"/>
    <cellStyle name="__b-43-0" xfId="359"/>
    <cellStyle name="__b-39-0" xfId="360"/>
    <cellStyle name="__b-44-0" xfId="361"/>
    <cellStyle name="部门新增资产配置预算表 __b-1-0" xfId="362"/>
    <cellStyle name="部门项目中期规划预算表 __b-13-0" xfId="363"/>
    <cellStyle name="部门新增资产配置预算表 __b-2-0" xfId="364"/>
    <cellStyle name="部门项目中期规划预算表 __b-14-0" xfId="365"/>
    <cellStyle name="部门新增资产配置预算表 __b-3-0" xfId="366"/>
    <cellStyle name="部门项目中期规划预算表 __b-15-0" xfId="367"/>
    <cellStyle name="部门项目中期规划预算表 __b-20-0" xfId="368"/>
    <cellStyle name="部门新增资产配置预算表 __b-4-0" xfId="369"/>
    <cellStyle name="部门项目中期规划预算表 __b-16-0" xfId="370"/>
    <cellStyle name="部门项目中期规划预算表 __b-21-0" xfId="371"/>
    <cellStyle name="部门新增资产配置预算表 __b-5-0" xfId="372"/>
    <cellStyle name="部门项目中期规划预算表 __b-17-0" xfId="373"/>
    <cellStyle name="部门项目中期规划预算表 __b-22-0" xfId="374"/>
    <cellStyle name="部门新增资产配置预算表 __b-6-0" xfId="375"/>
    <cellStyle name="部门项目中期规划预算表 __b-18-0" xfId="376"/>
    <cellStyle name="部门项目中期规划预算表 __b-23-0" xfId="377"/>
    <cellStyle name="部门新增资产配置预算表 __b-7-0" xfId="378"/>
    <cellStyle name="部门项目中期规划预算表 __b-19-0" xfId="379"/>
    <cellStyle name="部门项目中期规划预算表 __b-24-0" xfId="380"/>
    <cellStyle name="部门新增资产配置预算表 __b-8-0" xfId="381"/>
    <cellStyle name="部门项目中期规划预算表 __b-25-0" xfId="382"/>
    <cellStyle name="部门新增资产配置预算表 __b-10-0" xfId="383"/>
    <cellStyle name="部门新增资产配置预算表 __b-11-0" xfId="384"/>
    <cellStyle name="部门新增资产配置预算表 __b-12-0" xfId="385"/>
    <cellStyle name="部门新增资产配置预算表 __b-13-0" xfId="386"/>
    <cellStyle name="部门新增资产配置预算表 __b-14-0" xfId="387"/>
    <cellStyle name="部门新增资产配置预算表 __b-15-0" xfId="388"/>
    <cellStyle name="部门新增资产配置预算表 __b-20-0" xfId="389"/>
    <cellStyle name="部门新增资产配置预算表 __b-16-0" xfId="390"/>
    <cellStyle name="部门新增资产配置预算表 __b-21-0" xfId="391"/>
    <cellStyle name="部门新增资产配置预算表 __b-17-0" xfId="392"/>
    <cellStyle name="部门新增资产配置预算表 __b-22-0" xfId="393"/>
    <cellStyle name="部门新增资产配置预算表 __b-18-0" xfId="394"/>
    <cellStyle name="部门新增资产配置预算表 __b-23-0" xfId="395"/>
    <cellStyle name="部门新增资产配置预算表 __b-19-0" xfId="396"/>
    <cellStyle name="部门新增资产配置预算表 __b-24-0" xfId="397"/>
    <cellStyle name="部门新增资产配置预算表 __b-25-0" xfId="398"/>
    <cellStyle name="部门新增资产配置预算表 __b-30-0" xfId="399"/>
    <cellStyle name="部门新增资产配置预算表 __b-26-0" xfId="400"/>
    <cellStyle name="部门新增资产配置预算表 __b-31-0" xfId="401"/>
    <cellStyle name="部门新增资产配置预算表 __b-27-0" xfId="402"/>
    <cellStyle name="部门新增资产配置预算表 __b-32-0" xfId="403"/>
    <cellStyle name="部门新增资产配置预算表 __b-28-0" xfId="404"/>
    <cellStyle name="部门新增资产配置预算表 __b-33-0" xfId="405"/>
    <cellStyle name="部门新增资产配置预算表 __b-35-0" xfId="406"/>
    <cellStyle name="部门新增资产配置预算表 __b-36-0" xfId="407"/>
    <cellStyle name="部门政府采购预算表 __b-6-0" xfId="408"/>
    <cellStyle name="部门政府采购预算表 __b-7-0" xfId="409"/>
    <cellStyle name="部门政府采购预算表 __b-8-0" xfId="410"/>
    <cellStyle name="部门政府采购预算表 __b-9-0" xfId="411"/>
    <cellStyle name="部门政府采购预算表 __b-10-0" xfId="412"/>
    <cellStyle name="部门政府采购预算表 __b-11-0" xfId="413"/>
    <cellStyle name="部门政府采购预算表 __b-12-0" xfId="414"/>
    <cellStyle name="部门政府采购预算表 __b-13-0" xfId="415"/>
    <cellStyle name="部门政府采购预算表 __b-14-0" xfId="416"/>
    <cellStyle name="部门政府采购预算表 __b-15-0" xfId="417"/>
    <cellStyle name="部门政府采购预算表 __b-20-0" xfId="418"/>
    <cellStyle name="__b-45-0" xfId="419"/>
    <cellStyle name="__b-46-0" xfId="420"/>
    <cellStyle name="__b-47-0" xfId="421"/>
    <cellStyle name="__b-48-0" xfId="422"/>
    <cellStyle name="部门政府购买服务预算表 __b-9-0" xfId="423"/>
    <cellStyle name="部门政府购买服务预算表 __b-19-0" xfId="424"/>
    <cellStyle name="部门政府购买服务预算表 __b-24-0" xfId="425"/>
    <cellStyle name="部门政府购买服务预算表 __b-26-0" xfId="426"/>
    <cellStyle name="部门政府购买服务预算表 __b-31-0" xfId="427"/>
    <cellStyle name="部门政府购买服务预算表 __b-27-0" xfId="428"/>
    <cellStyle name="部门政府购买服务预算表 __b-32-0" xfId="429"/>
    <cellStyle name="部门政府购买服务预算表 __b-28-0" xfId="430"/>
    <cellStyle name="部门政府购买服务预算表 __b-33-0" xfId="431"/>
    <cellStyle name="部门政府购买服务预算表 __b-29-0" xfId="432"/>
    <cellStyle name="部门政府购买服务预算表 __b-34-0" xfId="433"/>
    <cellStyle name="部门政府购买服务预算表 __b-35-0" xfId="434"/>
    <cellStyle name="部门政府购买服务预算表 __b-40-0" xfId="435"/>
    <cellStyle name="部门政府购买服务预算表 __b-36-0" xfId="436"/>
    <cellStyle name="部门政府购买服务预算表 __b-41-0" xfId="437"/>
    <cellStyle name="部门政府购买服务预算表 __b-37-0" xfId="438"/>
    <cellStyle name="部门政府购买服务预算表 __b-42-0" xfId="439"/>
    <cellStyle name="部门政府购买服务预算表 __b-38-0" xfId="440"/>
    <cellStyle name="部门政府购买服务预算表 __b-43-0" xfId="441"/>
    <cellStyle name="部门项目中期规划预算表 __b-4-0" xfId="442"/>
    <cellStyle name="部门项目中期规划预算表 __b-5-0" xfId="443"/>
    <cellStyle name="部门项目中期规划预算表 __b-6-0" xfId="444"/>
    <cellStyle name="部门项目中期规划预算表 __b-7-0" xfId="445"/>
    <cellStyle name="部门项目中期规划预算表 __b-8-0" xfId="446"/>
    <cellStyle name="部门项目中期规划预算表 __b-9-0" xfId="447"/>
    <cellStyle name="部门项目中期规划预算表 __b-27-0" xfId="448"/>
    <cellStyle name="部门项目中期规划预算表 __b-28-0" xfId="4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Zeros="0" workbookViewId="0">
      <pane ySplit="1" topLeftCell="A2" activePane="bottomLeft" state="frozen"/>
      <selection/>
      <selection pane="bottomLeft" activeCell="A3" sqref="A3:D3"/>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383"/>
      <c r="B2" s="256"/>
      <c r="C2" s="256"/>
      <c r="D2" s="384"/>
    </row>
    <row r="3" ht="41.25" customHeight="1" spans="1:1">
      <c r="A3" s="35" t="str">
        <f>"2025"&amp;"年财务收支预算总表"</f>
        <v>2025年财务收支预算总表</v>
      </c>
    </row>
    <row r="4" ht="17.25" customHeight="1" spans="1:4">
      <c r="A4" s="385" t="str">
        <f>"单位名称："&amp;"昆明经济技术开发区党群服务中心（昆明经济技术开发区人才服务中心）"</f>
        <v>单位名称：昆明经济技术开发区党群服务中心（昆明经济技术开发区人才服务中心）</v>
      </c>
      <c r="B4" s="307"/>
      <c r="D4" s="401" t="s">
        <v>0</v>
      </c>
    </row>
    <row r="5" ht="23.25" customHeight="1" spans="1:4">
      <c r="A5" s="386" t="s">
        <v>1</v>
      </c>
      <c r="B5" s="387"/>
      <c r="C5" s="386" t="s">
        <v>2</v>
      </c>
      <c r="D5" s="388"/>
    </row>
    <row r="6" ht="24" customHeight="1" spans="1:4">
      <c r="A6" s="389" t="s">
        <v>3</v>
      </c>
      <c r="B6" s="386" t="str">
        <f t="shared" ref="B6:D6" si="0">"2025"&amp;"年预算"</f>
        <v>2025年预算</v>
      </c>
      <c r="C6" s="386" t="s">
        <v>4</v>
      </c>
      <c r="D6" s="263" t="str">
        <f t="shared" si="0"/>
        <v>2025年预算</v>
      </c>
    </row>
    <row r="7" ht="17.25" customHeight="1" spans="1:4">
      <c r="A7" s="390" t="s">
        <v>5</v>
      </c>
      <c r="B7" s="391">
        <v>146047038.32</v>
      </c>
      <c r="C7" s="390" t="s">
        <v>6</v>
      </c>
      <c r="D7" s="391">
        <v>144207038.32</v>
      </c>
    </row>
    <row r="8" ht="17.25" customHeight="1" spans="1:4">
      <c r="A8" s="390" t="s">
        <v>7</v>
      </c>
      <c r="B8" s="391"/>
      <c r="C8" s="390" t="s">
        <v>8</v>
      </c>
      <c r="D8" s="391"/>
    </row>
    <row r="9" ht="17.25" customHeight="1" spans="1:4">
      <c r="A9" s="390" t="s">
        <v>9</v>
      </c>
      <c r="B9" s="391"/>
      <c r="C9" s="392" t="s">
        <v>10</v>
      </c>
      <c r="D9" s="391"/>
    </row>
    <row r="10" ht="17.25" customHeight="1" spans="1:4">
      <c r="A10" s="390" t="s">
        <v>11</v>
      </c>
      <c r="B10" s="391"/>
      <c r="C10" s="392" t="s">
        <v>12</v>
      </c>
      <c r="D10" s="391"/>
    </row>
    <row r="11" ht="17.25" customHeight="1" spans="1:4">
      <c r="A11" s="390" t="s">
        <v>13</v>
      </c>
      <c r="B11" s="391"/>
      <c r="C11" s="392" t="s">
        <v>14</v>
      </c>
      <c r="D11" s="391"/>
    </row>
    <row r="12" ht="17.25" customHeight="1" spans="1:4">
      <c r="A12" s="390" t="s">
        <v>15</v>
      </c>
      <c r="B12" s="391"/>
      <c r="C12" s="392" t="s">
        <v>16</v>
      </c>
      <c r="D12" s="391"/>
    </row>
    <row r="13" ht="17.25" customHeight="1" spans="1:4">
      <c r="A13" s="390" t="s">
        <v>17</v>
      </c>
      <c r="B13" s="391"/>
      <c r="C13" s="393" t="s">
        <v>18</v>
      </c>
      <c r="D13" s="391"/>
    </row>
    <row r="14" ht="17.25" customHeight="1" spans="1:4">
      <c r="A14" s="390" t="s">
        <v>19</v>
      </c>
      <c r="B14" s="391"/>
      <c r="C14" s="393" t="s">
        <v>20</v>
      </c>
      <c r="D14" s="391">
        <v>880000</v>
      </c>
    </row>
    <row r="15" ht="17.25" customHeight="1" spans="1:4">
      <c r="A15" s="390" t="s">
        <v>21</v>
      </c>
      <c r="B15" s="391"/>
      <c r="C15" s="393" t="s">
        <v>22</v>
      </c>
      <c r="D15" s="391">
        <v>410000</v>
      </c>
    </row>
    <row r="16" ht="17.25" customHeight="1" spans="1:4">
      <c r="A16" s="390" t="s">
        <v>23</v>
      </c>
      <c r="B16" s="391"/>
      <c r="C16" s="393" t="s">
        <v>24</v>
      </c>
      <c r="D16" s="391"/>
    </row>
    <row r="17" ht="17.25" customHeight="1" spans="1:4">
      <c r="A17" s="394"/>
      <c r="B17" s="391"/>
      <c r="C17" s="393" t="s">
        <v>25</v>
      </c>
      <c r="D17" s="395"/>
    </row>
    <row r="18" ht="17.25" customHeight="1" spans="1:4">
      <c r="A18" s="396"/>
      <c r="B18" s="397"/>
      <c r="C18" s="393" t="s">
        <v>26</v>
      </c>
      <c r="D18" s="395"/>
    </row>
    <row r="19" ht="17.25" customHeight="1" spans="1:4">
      <c r="A19" s="396"/>
      <c r="B19" s="397"/>
      <c r="C19" s="393" t="s">
        <v>27</v>
      </c>
      <c r="D19" s="395"/>
    </row>
    <row r="20" ht="17.25" customHeight="1" spans="1:4">
      <c r="A20" s="396"/>
      <c r="B20" s="397"/>
      <c r="C20" s="393" t="s">
        <v>28</v>
      </c>
      <c r="D20" s="395"/>
    </row>
    <row r="21" ht="17.25" customHeight="1" spans="1:4">
      <c r="A21" s="396"/>
      <c r="B21" s="397"/>
      <c r="C21" s="393" t="s">
        <v>29</v>
      </c>
      <c r="D21" s="395"/>
    </row>
    <row r="22" ht="17.25" customHeight="1" spans="1:4">
      <c r="A22" s="396"/>
      <c r="B22" s="397"/>
      <c r="C22" s="393" t="s">
        <v>30</v>
      </c>
      <c r="D22" s="395"/>
    </row>
    <row r="23" ht="17.25" customHeight="1" spans="1:4">
      <c r="A23" s="396"/>
      <c r="B23" s="397"/>
      <c r="C23" s="393" t="s">
        <v>31</v>
      </c>
      <c r="D23" s="395"/>
    </row>
    <row r="24" ht="17.25" customHeight="1" spans="1:4">
      <c r="A24" s="396"/>
      <c r="B24" s="397"/>
      <c r="C24" s="393" t="s">
        <v>32</v>
      </c>
      <c r="D24" s="395"/>
    </row>
    <row r="25" ht="17.25" customHeight="1" spans="1:4">
      <c r="A25" s="396"/>
      <c r="B25" s="397"/>
      <c r="C25" s="393" t="s">
        <v>33</v>
      </c>
      <c r="D25" s="395">
        <v>550000</v>
      </c>
    </row>
    <row r="26" ht="17.25" customHeight="1" spans="1:4">
      <c r="A26" s="396"/>
      <c r="B26" s="397"/>
      <c r="C26" s="393" t="s">
        <v>34</v>
      </c>
      <c r="D26" s="395"/>
    </row>
    <row r="27" ht="17.25" customHeight="1" spans="1:4">
      <c r="A27" s="396"/>
      <c r="B27" s="397"/>
      <c r="C27" s="394" t="s">
        <v>35</v>
      </c>
      <c r="D27" s="395"/>
    </row>
    <row r="28" ht="17.25" customHeight="1" spans="1:4">
      <c r="A28" s="396"/>
      <c r="B28" s="397"/>
      <c r="C28" s="393" t="s">
        <v>36</v>
      </c>
      <c r="D28" s="395"/>
    </row>
    <row r="29" ht="16.5" customHeight="1" spans="1:4">
      <c r="A29" s="396"/>
      <c r="B29" s="397"/>
      <c r="C29" s="393" t="s">
        <v>37</v>
      </c>
      <c r="D29" s="395"/>
    </row>
    <row r="30" ht="16.5" customHeight="1" spans="1:4">
      <c r="A30" s="396"/>
      <c r="B30" s="397"/>
      <c r="C30" s="394" t="s">
        <v>38</v>
      </c>
      <c r="D30" s="395"/>
    </row>
    <row r="31" ht="17.25" customHeight="1" spans="1:4">
      <c r="A31" s="396"/>
      <c r="B31" s="397"/>
      <c r="C31" s="394" t="s">
        <v>39</v>
      </c>
      <c r="D31" s="395"/>
    </row>
    <row r="32" ht="17.25" customHeight="1" spans="1:4">
      <c r="A32" s="396"/>
      <c r="B32" s="397"/>
      <c r="C32" s="393" t="s">
        <v>40</v>
      </c>
      <c r="D32" s="395"/>
    </row>
    <row r="33" ht="16.5" customHeight="1" spans="1:4">
      <c r="A33" s="396" t="s">
        <v>41</v>
      </c>
      <c r="B33" s="398">
        <v>146047038.32</v>
      </c>
      <c r="C33" s="396" t="s">
        <v>42</v>
      </c>
      <c r="D33" s="399">
        <v>146047038.32</v>
      </c>
    </row>
    <row r="34" ht="16.5" customHeight="1" spans="1:4">
      <c r="A34" s="394" t="s">
        <v>43</v>
      </c>
      <c r="B34" s="395"/>
      <c r="C34" s="394" t="s">
        <v>44</v>
      </c>
      <c r="D34" s="397"/>
    </row>
    <row r="35" ht="16.5" customHeight="1" spans="1:4">
      <c r="A35" s="400" t="s">
        <v>45</v>
      </c>
      <c r="B35" s="399">
        <v>146047038.32</v>
      </c>
      <c r="C35" s="400" t="s">
        <v>46</v>
      </c>
      <c r="D35" s="399">
        <v>146047038.32</v>
      </c>
    </row>
  </sheetData>
  <mergeCells count="4">
    <mergeCell ref="A3:D3"/>
    <mergeCell ref="A4:B4"/>
    <mergeCell ref="A5:B5"/>
    <mergeCell ref="C5:D5"/>
  </mergeCells>
  <pageMargins left="0.75" right="0.75" top="1" bottom="1" header="0.5" footer="0.5"/>
  <pageSetup paperSize="9" scale="64"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3"/>
  <sheetViews>
    <sheetView showZeros="0" zoomScale="70" zoomScaleNormal="70" workbookViewId="0">
      <pane ySplit="1" topLeftCell="A2" activePane="bottomLeft" state="frozen"/>
      <selection/>
      <selection pane="bottomLeft" activeCell="I5" sqref="I5"/>
    </sheetView>
  </sheetViews>
  <sheetFormatPr defaultColWidth="9.14814814814815" defaultRowHeight="12" customHeight="1"/>
  <cols>
    <col min="1" max="1" width="34.2777777777778" customWidth="1"/>
    <col min="2" max="2" width="29" customWidth="1"/>
    <col min="3" max="3" width="11.2685185185185" customWidth="1"/>
    <col min="4" max="4" width="11.2592592592593" customWidth="1"/>
    <col min="5" max="5" width="23.5740740740741" customWidth="1"/>
    <col min="6" max="8" width="14.4444444444444" customWidth="1"/>
    <col min="9" max="9" width="10.3148148148148" customWidth="1"/>
    <col min="10" max="10" width="36.8425925925926" customWidth="1"/>
  </cols>
  <sheetData>
    <row r="1" customHeight="1" spans="1:10">
      <c r="A1" s="1"/>
      <c r="B1" s="1"/>
      <c r="C1" s="1"/>
      <c r="D1" s="1"/>
      <c r="E1" s="1"/>
      <c r="F1" s="1"/>
      <c r="G1" s="1"/>
      <c r="H1" s="1"/>
      <c r="I1" s="1"/>
      <c r="J1" s="1"/>
    </row>
    <row r="2" ht="18" customHeight="1" spans="10:10">
      <c r="J2" s="89"/>
    </row>
    <row r="3" ht="39.75" customHeight="1" spans="1:10">
      <c r="A3" s="161" t="str">
        <f>"2025"&amp;"年部门项目支出绩效目标表（本级）"</f>
        <v>2025年部门项目支出绩效目标表（本级）</v>
      </c>
      <c r="B3" s="71"/>
      <c r="C3" s="71"/>
      <c r="D3" s="71"/>
      <c r="E3" s="71"/>
      <c r="F3" s="90"/>
      <c r="G3" s="71"/>
      <c r="H3" s="90"/>
      <c r="I3" s="90"/>
      <c r="J3" s="71"/>
    </row>
    <row r="4" ht="17.25" customHeight="1" spans="1:1">
      <c r="A4" s="162" t="str">
        <f>"单位名称："&amp;"昆明经济技术开发区党群服务中心（昆明经济技术开发区人才服务中心）"</f>
        <v>单位名称：昆明经济技术开发区党群服务中心（昆明经济技术开发区人才服务中心）</v>
      </c>
    </row>
    <row r="5" ht="44.25" customHeight="1" spans="1:10">
      <c r="A5" s="163" t="s">
        <v>158</v>
      </c>
      <c r="B5" s="163" t="s">
        <v>297</v>
      </c>
      <c r="C5" s="163" t="s">
        <v>298</v>
      </c>
      <c r="D5" s="163" t="s">
        <v>299</v>
      </c>
      <c r="E5" s="163" t="s">
        <v>300</v>
      </c>
      <c r="F5" s="164" t="s">
        <v>301</v>
      </c>
      <c r="G5" s="163" t="s">
        <v>302</v>
      </c>
      <c r="H5" s="164" t="s">
        <v>303</v>
      </c>
      <c r="I5" s="164" t="s">
        <v>304</v>
      </c>
      <c r="J5" s="163" t="s">
        <v>305</v>
      </c>
    </row>
    <row r="6" s="168" customFormat="1" ht="66" customHeight="1" spans="1:10">
      <c r="A6" s="169">
        <v>1</v>
      </c>
      <c r="B6" s="169">
        <v>2</v>
      </c>
      <c r="C6" s="169">
        <v>3</v>
      </c>
      <c r="D6" s="169">
        <v>4</v>
      </c>
      <c r="E6" s="169">
        <v>5</v>
      </c>
      <c r="F6" s="170">
        <v>6</v>
      </c>
      <c r="G6" s="169">
        <v>7</v>
      </c>
      <c r="H6" s="170">
        <v>8</v>
      </c>
      <c r="I6" s="170">
        <v>9</v>
      </c>
      <c r="J6" s="169">
        <v>10</v>
      </c>
    </row>
    <row r="7" ht="66" customHeight="1" spans="1:10">
      <c r="A7" s="171" t="s">
        <v>63</v>
      </c>
      <c r="B7" s="172"/>
      <c r="C7" s="172"/>
      <c r="D7" s="172"/>
      <c r="E7" s="163"/>
      <c r="F7" s="173"/>
      <c r="G7" s="163"/>
      <c r="H7" s="173"/>
      <c r="I7" s="173"/>
      <c r="J7" s="163"/>
    </row>
    <row r="8" ht="66" customHeight="1" spans="1:10">
      <c r="A8" s="174" t="s">
        <v>63</v>
      </c>
      <c r="B8" s="175"/>
      <c r="C8" s="175"/>
      <c r="D8" s="175"/>
      <c r="E8" s="175"/>
      <c r="F8" s="175"/>
      <c r="G8" s="175"/>
      <c r="H8" s="175"/>
      <c r="I8" s="175"/>
      <c r="J8" s="175"/>
    </row>
    <row r="9" ht="66" customHeight="1" spans="1:10">
      <c r="A9" s="176" t="s">
        <v>306</v>
      </c>
      <c r="B9" s="175" t="s">
        <v>307</v>
      </c>
      <c r="C9" s="175" t="s">
        <v>308</v>
      </c>
      <c r="D9" s="175" t="s">
        <v>309</v>
      </c>
      <c r="E9" s="175" t="s">
        <v>310</v>
      </c>
      <c r="F9" s="175" t="s">
        <v>311</v>
      </c>
      <c r="G9" s="175" t="s">
        <v>79</v>
      </c>
      <c r="H9" s="175" t="s">
        <v>312</v>
      </c>
      <c r="I9" s="175" t="s">
        <v>313</v>
      </c>
      <c r="J9" s="175" t="s">
        <v>314</v>
      </c>
    </row>
    <row r="10" ht="66" customHeight="1" spans="1:10">
      <c r="A10" s="176" t="s">
        <v>306</v>
      </c>
      <c r="B10" s="175" t="s">
        <v>307</v>
      </c>
      <c r="C10" s="175" t="s">
        <v>308</v>
      </c>
      <c r="D10" s="175" t="s">
        <v>315</v>
      </c>
      <c r="E10" s="175" t="s">
        <v>316</v>
      </c>
      <c r="F10" s="175" t="s">
        <v>311</v>
      </c>
      <c r="G10" s="175" t="s">
        <v>317</v>
      </c>
      <c r="H10" s="175" t="s">
        <v>318</v>
      </c>
      <c r="I10" s="175" t="s">
        <v>313</v>
      </c>
      <c r="J10" s="175" t="s">
        <v>319</v>
      </c>
    </row>
    <row r="11" ht="66" customHeight="1" spans="1:10">
      <c r="A11" s="176" t="s">
        <v>306</v>
      </c>
      <c r="B11" s="175" t="s">
        <v>307</v>
      </c>
      <c r="C11" s="175" t="s">
        <v>308</v>
      </c>
      <c r="D11" s="175" t="s">
        <v>320</v>
      </c>
      <c r="E11" s="175" t="s">
        <v>321</v>
      </c>
      <c r="F11" s="175" t="s">
        <v>322</v>
      </c>
      <c r="G11" s="175" t="s">
        <v>323</v>
      </c>
      <c r="H11" s="175" t="s">
        <v>324</v>
      </c>
      <c r="I11" s="175" t="s">
        <v>325</v>
      </c>
      <c r="J11" s="175" t="s">
        <v>326</v>
      </c>
    </row>
    <row r="12" ht="66" customHeight="1" spans="1:10">
      <c r="A12" s="176" t="s">
        <v>306</v>
      </c>
      <c r="B12" s="175" t="s">
        <v>307</v>
      </c>
      <c r="C12" s="175" t="s">
        <v>308</v>
      </c>
      <c r="D12" s="175" t="s">
        <v>327</v>
      </c>
      <c r="E12" s="175" t="s">
        <v>328</v>
      </c>
      <c r="F12" s="175" t="s">
        <v>329</v>
      </c>
      <c r="G12" s="175" t="s">
        <v>330</v>
      </c>
      <c r="H12" s="175" t="s">
        <v>331</v>
      </c>
      <c r="I12" s="175" t="s">
        <v>313</v>
      </c>
      <c r="J12" s="175" t="s">
        <v>332</v>
      </c>
    </row>
    <row r="13" ht="66" customHeight="1" spans="1:10">
      <c r="A13" s="176" t="s">
        <v>306</v>
      </c>
      <c r="B13" s="175" t="s">
        <v>307</v>
      </c>
      <c r="C13" s="175" t="s">
        <v>333</v>
      </c>
      <c r="D13" s="175" t="s">
        <v>334</v>
      </c>
      <c r="E13" s="175" t="s">
        <v>335</v>
      </c>
      <c r="F13" s="175" t="s">
        <v>322</v>
      </c>
      <c r="G13" s="175" t="s">
        <v>336</v>
      </c>
      <c r="H13" s="175" t="s">
        <v>337</v>
      </c>
      <c r="I13" s="175" t="s">
        <v>325</v>
      </c>
      <c r="J13" s="175" t="s">
        <v>338</v>
      </c>
    </row>
    <row r="14" ht="66" customHeight="1" spans="1:10">
      <c r="A14" s="176" t="s">
        <v>306</v>
      </c>
      <c r="B14" s="175" t="s">
        <v>307</v>
      </c>
      <c r="C14" s="175" t="s">
        <v>339</v>
      </c>
      <c r="D14" s="175" t="s">
        <v>340</v>
      </c>
      <c r="E14" s="175" t="s">
        <v>341</v>
      </c>
      <c r="F14" s="175" t="s">
        <v>311</v>
      </c>
      <c r="G14" s="175" t="s">
        <v>317</v>
      </c>
      <c r="H14" s="175" t="s">
        <v>318</v>
      </c>
      <c r="I14" s="175" t="s">
        <v>313</v>
      </c>
      <c r="J14" s="175" t="s">
        <v>342</v>
      </c>
    </row>
    <row r="15" ht="66" customHeight="1" spans="1:10">
      <c r="A15" s="176" t="s">
        <v>343</v>
      </c>
      <c r="B15" s="175" t="s">
        <v>344</v>
      </c>
      <c r="C15" s="175" t="s">
        <v>308</v>
      </c>
      <c r="D15" s="175" t="s">
        <v>309</v>
      </c>
      <c r="E15" s="175" t="s">
        <v>345</v>
      </c>
      <c r="F15" s="175" t="s">
        <v>311</v>
      </c>
      <c r="G15" s="175" t="s">
        <v>346</v>
      </c>
      <c r="H15" s="175" t="s">
        <v>250</v>
      </c>
      <c r="I15" s="175" t="s">
        <v>313</v>
      </c>
      <c r="J15" s="175" t="s">
        <v>345</v>
      </c>
    </row>
    <row r="16" ht="66" customHeight="1" spans="1:10">
      <c r="A16" s="176" t="s">
        <v>343</v>
      </c>
      <c r="B16" s="175" t="s">
        <v>344</v>
      </c>
      <c r="C16" s="175" t="s">
        <v>308</v>
      </c>
      <c r="D16" s="175" t="s">
        <v>315</v>
      </c>
      <c r="E16" s="175" t="s">
        <v>316</v>
      </c>
      <c r="F16" s="175" t="s">
        <v>311</v>
      </c>
      <c r="G16" s="175" t="s">
        <v>317</v>
      </c>
      <c r="H16" s="175" t="s">
        <v>318</v>
      </c>
      <c r="I16" s="175" t="s">
        <v>313</v>
      </c>
      <c r="J16" s="175" t="s">
        <v>319</v>
      </c>
    </row>
    <row r="17" ht="66" customHeight="1" spans="1:10">
      <c r="A17" s="176" t="s">
        <v>343</v>
      </c>
      <c r="B17" s="175" t="s">
        <v>344</v>
      </c>
      <c r="C17" s="175" t="s">
        <v>308</v>
      </c>
      <c r="D17" s="175" t="s">
        <v>320</v>
      </c>
      <c r="E17" s="175" t="s">
        <v>321</v>
      </c>
      <c r="F17" s="175" t="s">
        <v>322</v>
      </c>
      <c r="G17" s="175" t="s">
        <v>323</v>
      </c>
      <c r="H17" s="175" t="s">
        <v>324</v>
      </c>
      <c r="I17" s="175" t="s">
        <v>325</v>
      </c>
      <c r="J17" s="175" t="s">
        <v>326</v>
      </c>
    </row>
    <row r="18" ht="66" customHeight="1" spans="1:10">
      <c r="A18" s="176" t="s">
        <v>343</v>
      </c>
      <c r="B18" s="175" t="s">
        <v>344</v>
      </c>
      <c r="C18" s="175" t="s">
        <v>308</v>
      </c>
      <c r="D18" s="175" t="s">
        <v>327</v>
      </c>
      <c r="E18" s="175" t="s">
        <v>328</v>
      </c>
      <c r="F18" s="175" t="s">
        <v>329</v>
      </c>
      <c r="G18" s="175" t="s">
        <v>347</v>
      </c>
      <c r="H18" s="175" t="s">
        <v>331</v>
      </c>
      <c r="I18" s="175" t="s">
        <v>313</v>
      </c>
      <c r="J18" s="175" t="s">
        <v>332</v>
      </c>
    </row>
    <row r="19" ht="66" customHeight="1" spans="1:10">
      <c r="A19" s="176" t="s">
        <v>343</v>
      </c>
      <c r="B19" s="175" t="s">
        <v>344</v>
      </c>
      <c r="C19" s="175" t="s">
        <v>333</v>
      </c>
      <c r="D19" s="175" t="s">
        <v>334</v>
      </c>
      <c r="E19" s="175" t="s">
        <v>348</v>
      </c>
      <c r="F19" s="175" t="s">
        <v>322</v>
      </c>
      <c r="G19" s="175" t="s">
        <v>349</v>
      </c>
      <c r="H19" s="175" t="s">
        <v>337</v>
      </c>
      <c r="I19" s="175" t="s">
        <v>325</v>
      </c>
      <c r="J19" s="175" t="s">
        <v>350</v>
      </c>
    </row>
    <row r="20" ht="66" customHeight="1" spans="1:10">
      <c r="A20" s="176" t="s">
        <v>343</v>
      </c>
      <c r="B20" s="175" t="s">
        <v>344</v>
      </c>
      <c r="C20" s="175" t="s">
        <v>339</v>
      </c>
      <c r="D20" s="175" t="s">
        <v>340</v>
      </c>
      <c r="E20" s="175" t="s">
        <v>351</v>
      </c>
      <c r="F20" s="175" t="s">
        <v>311</v>
      </c>
      <c r="G20" s="175" t="s">
        <v>317</v>
      </c>
      <c r="H20" s="175" t="s">
        <v>318</v>
      </c>
      <c r="I20" s="175" t="s">
        <v>325</v>
      </c>
      <c r="J20" s="175" t="s">
        <v>352</v>
      </c>
    </row>
    <row r="21" ht="66" customHeight="1" spans="1:10">
      <c r="A21" s="176" t="s">
        <v>353</v>
      </c>
      <c r="B21" s="175" t="s">
        <v>354</v>
      </c>
      <c r="C21" s="175" t="s">
        <v>308</v>
      </c>
      <c r="D21" s="175" t="s">
        <v>309</v>
      </c>
      <c r="E21" s="175" t="s">
        <v>355</v>
      </c>
      <c r="F21" s="175" t="s">
        <v>311</v>
      </c>
      <c r="G21" s="175" t="s">
        <v>77</v>
      </c>
      <c r="H21" s="175" t="s">
        <v>312</v>
      </c>
      <c r="I21" s="175" t="s">
        <v>313</v>
      </c>
      <c r="J21" s="175" t="s">
        <v>356</v>
      </c>
    </row>
    <row r="22" ht="66" customHeight="1" spans="1:10">
      <c r="A22" s="176" t="s">
        <v>353</v>
      </c>
      <c r="B22" s="175" t="s">
        <v>354</v>
      </c>
      <c r="C22" s="175" t="s">
        <v>308</v>
      </c>
      <c r="D22" s="175" t="s">
        <v>315</v>
      </c>
      <c r="E22" s="175" t="s">
        <v>316</v>
      </c>
      <c r="F22" s="175" t="s">
        <v>311</v>
      </c>
      <c r="G22" s="175" t="s">
        <v>317</v>
      </c>
      <c r="H22" s="175" t="s">
        <v>318</v>
      </c>
      <c r="I22" s="175" t="s">
        <v>313</v>
      </c>
      <c r="J22" s="175" t="s">
        <v>319</v>
      </c>
    </row>
    <row r="23" ht="66" customHeight="1" spans="1:10">
      <c r="A23" s="176" t="s">
        <v>353</v>
      </c>
      <c r="B23" s="175" t="s">
        <v>354</v>
      </c>
      <c r="C23" s="175" t="s">
        <v>308</v>
      </c>
      <c r="D23" s="175" t="s">
        <v>320</v>
      </c>
      <c r="E23" s="175" t="s">
        <v>321</v>
      </c>
      <c r="F23" s="175" t="s">
        <v>322</v>
      </c>
      <c r="G23" s="175" t="s">
        <v>323</v>
      </c>
      <c r="H23" s="175" t="s">
        <v>324</v>
      </c>
      <c r="I23" s="175" t="s">
        <v>325</v>
      </c>
      <c r="J23" s="175" t="s">
        <v>326</v>
      </c>
    </row>
    <row r="24" ht="66" customHeight="1" spans="1:10">
      <c r="A24" s="176" t="s">
        <v>353</v>
      </c>
      <c r="B24" s="175" t="s">
        <v>354</v>
      </c>
      <c r="C24" s="175" t="s">
        <v>308</v>
      </c>
      <c r="D24" s="175" t="s">
        <v>327</v>
      </c>
      <c r="E24" s="175" t="s">
        <v>328</v>
      </c>
      <c r="F24" s="175" t="s">
        <v>329</v>
      </c>
      <c r="G24" s="175" t="s">
        <v>357</v>
      </c>
      <c r="H24" s="175" t="s">
        <v>331</v>
      </c>
      <c r="I24" s="175" t="s">
        <v>313</v>
      </c>
      <c r="J24" s="175" t="s">
        <v>332</v>
      </c>
    </row>
    <row r="25" ht="66" customHeight="1" spans="1:10">
      <c r="A25" s="176" t="s">
        <v>353</v>
      </c>
      <c r="B25" s="175" t="s">
        <v>354</v>
      </c>
      <c r="C25" s="175" t="s">
        <v>333</v>
      </c>
      <c r="D25" s="175" t="s">
        <v>334</v>
      </c>
      <c r="E25" s="175" t="s">
        <v>348</v>
      </c>
      <c r="F25" s="175" t="s">
        <v>322</v>
      </c>
      <c r="G25" s="175" t="s">
        <v>349</v>
      </c>
      <c r="H25" s="175" t="s">
        <v>337</v>
      </c>
      <c r="I25" s="175" t="s">
        <v>325</v>
      </c>
      <c r="J25" s="175" t="s">
        <v>358</v>
      </c>
    </row>
    <row r="26" ht="66" customHeight="1" spans="1:10">
      <c r="A26" s="176" t="s">
        <v>353</v>
      </c>
      <c r="B26" s="175" t="s">
        <v>354</v>
      </c>
      <c r="C26" s="175" t="s">
        <v>339</v>
      </c>
      <c r="D26" s="175" t="s">
        <v>340</v>
      </c>
      <c r="E26" s="175" t="s">
        <v>359</v>
      </c>
      <c r="F26" s="175" t="s">
        <v>311</v>
      </c>
      <c r="G26" s="175" t="s">
        <v>317</v>
      </c>
      <c r="H26" s="175" t="s">
        <v>318</v>
      </c>
      <c r="I26" s="175" t="s">
        <v>325</v>
      </c>
      <c r="J26" s="175" t="s">
        <v>360</v>
      </c>
    </row>
    <row r="27" ht="66" customHeight="1" spans="1:10">
      <c r="A27" s="176" t="s">
        <v>247</v>
      </c>
      <c r="B27" s="175" t="s">
        <v>361</v>
      </c>
      <c r="C27" s="175" t="s">
        <v>308</v>
      </c>
      <c r="D27" s="175" t="s">
        <v>309</v>
      </c>
      <c r="E27" s="175" t="s">
        <v>362</v>
      </c>
      <c r="F27" s="175" t="s">
        <v>311</v>
      </c>
      <c r="G27" s="175" t="s">
        <v>75</v>
      </c>
      <c r="H27" s="175" t="s">
        <v>363</v>
      </c>
      <c r="I27" s="175" t="s">
        <v>313</v>
      </c>
      <c r="J27" s="175" t="s">
        <v>364</v>
      </c>
    </row>
    <row r="28" ht="66" customHeight="1" spans="1:10">
      <c r="A28" s="176" t="s">
        <v>247</v>
      </c>
      <c r="B28" s="175" t="s">
        <v>361</v>
      </c>
      <c r="C28" s="175" t="s">
        <v>308</v>
      </c>
      <c r="D28" s="175" t="s">
        <v>309</v>
      </c>
      <c r="E28" s="175" t="s">
        <v>365</v>
      </c>
      <c r="F28" s="175" t="s">
        <v>311</v>
      </c>
      <c r="G28" s="175" t="s">
        <v>366</v>
      </c>
      <c r="H28" s="175" t="s">
        <v>367</v>
      </c>
      <c r="I28" s="175" t="s">
        <v>313</v>
      </c>
      <c r="J28" s="175" t="s">
        <v>368</v>
      </c>
    </row>
    <row r="29" ht="66" customHeight="1" spans="1:10">
      <c r="A29" s="176" t="s">
        <v>247</v>
      </c>
      <c r="B29" s="175" t="s">
        <v>361</v>
      </c>
      <c r="C29" s="175" t="s">
        <v>308</v>
      </c>
      <c r="D29" s="175" t="s">
        <v>309</v>
      </c>
      <c r="E29" s="175" t="s">
        <v>369</v>
      </c>
      <c r="F29" s="175" t="s">
        <v>322</v>
      </c>
      <c r="G29" s="175" t="s">
        <v>370</v>
      </c>
      <c r="H29" s="175" t="s">
        <v>371</v>
      </c>
      <c r="I29" s="175" t="s">
        <v>313</v>
      </c>
      <c r="J29" s="175" t="s">
        <v>372</v>
      </c>
    </row>
    <row r="30" ht="66" customHeight="1" spans="1:10">
      <c r="A30" s="176" t="s">
        <v>247</v>
      </c>
      <c r="B30" s="175" t="s">
        <v>361</v>
      </c>
      <c r="C30" s="175" t="s">
        <v>308</v>
      </c>
      <c r="D30" s="175" t="s">
        <v>315</v>
      </c>
      <c r="E30" s="175" t="s">
        <v>316</v>
      </c>
      <c r="F30" s="175" t="s">
        <v>311</v>
      </c>
      <c r="G30" s="175" t="s">
        <v>317</v>
      </c>
      <c r="H30" s="175" t="s">
        <v>318</v>
      </c>
      <c r="I30" s="175" t="s">
        <v>313</v>
      </c>
      <c r="J30" s="175" t="s">
        <v>373</v>
      </c>
    </row>
    <row r="31" ht="66" customHeight="1" spans="1:10">
      <c r="A31" s="176" t="s">
        <v>247</v>
      </c>
      <c r="B31" s="175" t="s">
        <v>361</v>
      </c>
      <c r="C31" s="175" t="s">
        <v>308</v>
      </c>
      <c r="D31" s="175" t="s">
        <v>315</v>
      </c>
      <c r="E31" s="175" t="s">
        <v>374</v>
      </c>
      <c r="F31" s="175" t="s">
        <v>311</v>
      </c>
      <c r="G31" s="175" t="s">
        <v>317</v>
      </c>
      <c r="H31" s="175" t="s">
        <v>318</v>
      </c>
      <c r="I31" s="175" t="s">
        <v>313</v>
      </c>
      <c r="J31" s="175" t="s">
        <v>375</v>
      </c>
    </row>
    <row r="32" ht="66" customHeight="1" spans="1:10">
      <c r="A32" s="176" t="s">
        <v>247</v>
      </c>
      <c r="B32" s="175" t="s">
        <v>361</v>
      </c>
      <c r="C32" s="175" t="s">
        <v>308</v>
      </c>
      <c r="D32" s="175" t="s">
        <v>320</v>
      </c>
      <c r="E32" s="175" t="s">
        <v>321</v>
      </c>
      <c r="F32" s="175" t="s">
        <v>322</v>
      </c>
      <c r="G32" s="175" t="s">
        <v>323</v>
      </c>
      <c r="H32" s="175" t="s">
        <v>324</v>
      </c>
      <c r="I32" s="175" t="s">
        <v>325</v>
      </c>
      <c r="J32" s="175" t="s">
        <v>326</v>
      </c>
    </row>
    <row r="33" ht="66" customHeight="1" spans="1:10">
      <c r="A33" s="176" t="s">
        <v>247</v>
      </c>
      <c r="B33" s="175" t="s">
        <v>361</v>
      </c>
      <c r="C33" s="175" t="s">
        <v>308</v>
      </c>
      <c r="D33" s="175" t="s">
        <v>327</v>
      </c>
      <c r="E33" s="175" t="s">
        <v>328</v>
      </c>
      <c r="F33" s="175" t="s">
        <v>329</v>
      </c>
      <c r="G33" s="175" t="s">
        <v>376</v>
      </c>
      <c r="H33" s="175" t="s">
        <v>331</v>
      </c>
      <c r="I33" s="175" t="s">
        <v>313</v>
      </c>
      <c r="J33" s="175" t="s">
        <v>332</v>
      </c>
    </row>
    <row r="34" ht="66" customHeight="1" spans="1:10">
      <c r="A34" s="176" t="s">
        <v>247</v>
      </c>
      <c r="B34" s="175" t="s">
        <v>361</v>
      </c>
      <c r="C34" s="175" t="s">
        <v>333</v>
      </c>
      <c r="D34" s="175" t="s">
        <v>377</v>
      </c>
      <c r="E34" s="175" t="s">
        <v>378</v>
      </c>
      <c r="F34" s="175" t="s">
        <v>322</v>
      </c>
      <c r="G34" s="175" t="s">
        <v>349</v>
      </c>
      <c r="H34" s="175" t="s">
        <v>337</v>
      </c>
      <c r="I34" s="175" t="s">
        <v>325</v>
      </c>
      <c r="J34" s="175" t="s">
        <v>379</v>
      </c>
    </row>
    <row r="35" ht="66" customHeight="1" spans="1:10">
      <c r="A35" s="176" t="s">
        <v>247</v>
      </c>
      <c r="B35" s="175" t="s">
        <v>361</v>
      </c>
      <c r="C35" s="175" t="s">
        <v>333</v>
      </c>
      <c r="D35" s="175" t="s">
        <v>377</v>
      </c>
      <c r="E35" s="175" t="s">
        <v>380</v>
      </c>
      <c r="F35" s="175" t="s">
        <v>322</v>
      </c>
      <c r="G35" s="175" t="s">
        <v>349</v>
      </c>
      <c r="H35" s="175" t="s">
        <v>337</v>
      </c>
      <c r="I35" s="175" t="s">
        <v>325</v>
      </c>
      <c r="J35" s="175" t="s">
        <v>381</v>
      </c>
    </row>
    <row r="36" ht="66" customHeight="1" spans="1:10">
      <c r="A36" s="176" t="s">
        <v>247</v>
      </c>
      <c r="B36" s="175" t="s">
        <v>361</v>
      </c>
      <c r="C36" s="175" t="s">
        <v>333</v>
      </c>
      <c r="D36" s="175" t="s">
        <v>334</v>
      </c>
      <c r="E36" s="175" t="s">
        <v>382</v>
      </c>
      <c r="F36" s="175" t="s">
        <v>322</v>
      </c>
      <c r="G36" s="175" t="s">
        <v>383</v>
      </c>
      <c r="H36" s="175" t="s">
        <v>337</v>
      </c>
      <c r="I36" s="175" t="s">
        <v>325</v>
      </c>
      <c r="J36" s="175" t="s">
        <v>384</v>
      </c>
    </row>
    <row r="37" ht="66" customHeight="1" spans="1:10">
      <c r="A37" s="176" t="s">
        <v>247</v>
      </c>
      <c r="B37" s="175" t="s">
        <v>361</v>
      </c>
      <c r="C37" s="175" t="s">
        <v>333</v>
      </c>
      <c r="D37" s="175" t="s">
        <v>334</v>
      </c>
      <c r="E37" s="175" t="s">
        <v>385</v>
      </c>
      <c r="F37" s="175" t="s">
        <v>322</v>
      </c>
      <c r="G37" s="175" t="s">
        <v>386</v>
      </c>
      <c r="H37" s="175" t="s">
        <v>337</v>
      </c>
      <c r="I37" s="175" t="s">
        <v>325</v>
      </c>
      <c r="J37" s="175" t="s">
        <v>387</v>
      </c>
    </row>
    <row r="38" ht="66" customHeight="1" spans="1:10">
      <c r="A38" s="176" t="s">
        <v>247</v>
      </c>
      <c r="B38" s="175" t="s">
        <v>361</v>
      </c>
      <c r="C38" s="175" t="s">
        <v>333</v>
      </c>
      <c r="D38" s="175" t="s">
        <v>334</v>
      </c>
      <c r="E38" s="175" t="s">
        <v>388</v>
      </c>
      <c r="F38" s="175" t="s">
        <v>322</v>
      </c>
      <c r="G38" s="175" t="s">
        <v>389</v>
      </c>
      <c r="H38" s="175" t="s">
        <v>337</v>
      </c>
      <c r="I38" s="175" t="s">
        <v>325</v>
      </c>
      <c r="J38" s="175" t="s">
        <v>390</v>
      </c>
    </row>
    <row r="39" ht="66" customHeight="1" spans="1:10">
      <c r="A39" s="176" t="s">
        <v>247</v>
      </c>
      <c r="B39" s="175" t="s">
        <v>361</v>
      </c>
      <c r="C39" s="175" t="s">
        <v>339</v>
      </c>
      <c r="D39" s="175" t="s">
        <v>340</v>
      </c>
      <c r="E39" s="175" t="s">
        <v>341</v>
      </c>
      <c r="F39" s="175" t="s">
        <v>311</v>
      </c>
      <c r="G39" s="175" t="s">
        <v>317</v>
      </c>
      <c r="H39" s="175" t="s">
        <v>318</v>
      </c>
      <c r="I39" s="175" t="s">
        <v>313</v>
      </c>
      <c r="J39" s="175" t="s">
        <v>391</v>
      </c>
    </row>
    <row r="40" ht="66" customHeight="1" spans="1:10">
      <c r="A40" s="176" t="s">
        <v>243</v>
      </c>
      <c r="B40" s="175" t="s">
        <v>392</v>
      </c>
      <c r="C40" s="175" t="s">
        <v>308</v>
      </c>
      <c r="D40" s="175" t="s">
        <v>309</v>
      </c>
      <c r="E40" s="175" t="s">
        <v>393</v>
      </c>
      <c r="F40" s="175" t="s">
        <v>311</v>
      </c>
      <c r="G40" s="175" t="s">
        <v>394</v>
      </c>
      <c r="H40" s="175" t="s">
        <v>395</v>
      </c>
      <c r="I40" s="175" t="s">
        <v>313</v>
      </c>
      <c r="J40" s="175" t="s">
        <v>396</v>
      </c>
    </row>
    <row r="41" ht="66" customHeight="1" spans="1:10">
      <c r="A41" s="176" t="s">
        <v>243</v>
      </c>
      <c r="B41" s="175" t="s">
        <v>392</v>
      </c>
      <c r="C41" s="175" t="s">
        <v>308</v>
      </c>
      <c r="D41" s="175" t="s">
        <v>309</v>
      </c>
      <c r="E41" s="175" t="s">
        <v>397</v>
      </c>
      <c r="F41" s="175" t="s">
        <v>311</v>
      </c>
      <c r="G41" s="175" t="s">
        <v>398</v>
      </c>
      <c r="H41" s="175" t="s">
        <v>395</v>
      </c>
      <c r="I41" s="175" t="s">
        <v>313</v>
      </c>
      <c r="J41" s="175" t="s">
        <v>399</v>
      </c>
    </row>
    <row r="42" ht="66" customHeight="1" spans="1:10">
      <c r="A42" s="176" t="s">
        <v>243</v>
      </c>
      <c r="B42" s="175" t="s">
        <v>392</v>
      </c>
      <c r="C42" s="175" t="s">
        <v>308</v>
      </c>
      <c r="D42" s="175" t="s">
        <v>309</v>
      </c>
      <c r="E42" s="175" t="s">
        <v>400</v>
      </c>
      <c r="F42" s="175" t="s">
        <v>311</v>
      </c>
      <c r="G42" s="175" t="s">
        <v>80</v>
      </c>
      <c r="H42" s="175" t="s">
        <v>312</v>
      </c>
      <c r="I42" s="175" t="s">
        <v>313</v>
      </c>
      <c r="J42" s="175" t="s">
        <v>401</v>
      </c>
    </row>
    <row r="43" ht="66" customHeight="1" spans="1:10">
      <c r="A43" s="176" t="s">
        <v>243</v>
      </c>
      <c r="B43" s="175" t="s">
        <v>392</v>
      </c>
      <c r="C43" s="175" t="s">
        <v>308</v>
      </c>
      <c r="D43" s="175" t="s">
        <v>309</v>
      </c>
      <c r="E43" s="175" t="s">
        <v>402</v>
      </c>
      <c r="F43" s="175" t="s">
        <v>311</v>
      </c>
      <c r="G43" s="175" t="s">
        <v>75</v>
      </c>
      <c r="H43" s="175" t="s">
        <v>246</v>
      </c>
      <c r="I43" s="175" t="s">
        <v>313</v>
      </c>
      <c r="J43" s="175" t="s">
        <v>403</v>
      </c>
    </row>
    <row r="44" ht="66" customHeight="1" spans="1:10">
      <c r="A44" s="176" t="s">
        <v>243</v>
      </c>
      <c r="B44" s="175" t="s">
        <v>392</v>
      </c>
      <c r="C44" s="175" t="s">
        <v>308</v>
      </c>
      <c r="D44" s="175" t="s">
        <v>315</v>
      </c>
      <c r="E44" s="175" t="s">
        <v>316</v>
      </c>
      <c r="F44" s="175" t="s">
        <v>311</v>
      </c>
      <c r="G44" s="175" t="s">
        <v>317</v>
      </c>
      <c r="H44" s="175" t="s">
        <v>318</v>
      </c>
      <c r="I44" s="175" t="s">
        <v>313</v>
      </c>
      <c r="J44" s="175" t="s">
        <v>319</v>
      </c>
    </row>
    <row r="45" ht="66" customHeight="1" spans="1:10">
      <c r="A45" s="176" t="s">
        <v>243</v>
      </c>
      <c r="B45" s="175" t="s">
        <v>392</v>
      </c>
      <c r="C45" s="175" t="s">
        <v>308</v>
      </c>
      <c r="D45" s="175" t="s">
        <v>320</v>
      </c>
      <c r="E45" s="175" t="s">
        <v>321</v>
      </c>
      <c r="F45" s="175" t="s">
        <v>322</v>
      </c>
      <c r="G45" s="175" t="s">
        <v>323</v>
      </c>
      <c r="H45" s="175" t="s">
        <v>324</v>
      </c>
      <c r="I45" s="175" t="s">
        <v>325</v>
      </c>
      <c r="J45" s="175" t="s">
        <v>326</v>
      </c>
    </row>
    <row r="46" ht="66" customHeight="1" spans="1:10">
      <c r="A46" s="176" t="s">
        <v>243</v>
      </c>
      <c r="B46" s="175" t="s">
        <v>392</v>
      </c>
      <c r="C46" s="175" t="s">
        <v>308</v>
      </c>
      <c r="D46" s="175" t="s">
        <v>327</v>
      </c>
      <c r="E46" s="175" t="s">
        <v>328</v>
      </c>
      <c r="F46" s="175" t="s">
        <v>329</v>
      </c>
      <c r="G46" s="175" t="s">
        <v>404</v>
      </c>
      <c r="H46" s="175" t="s">
        <v>405</v>
      </c>
      <c r="I46" s="175" t="s">
        <v>313</v>
      </c>
      <c r="J46" s="175" t="s">
        <v>332</v>
      </c>
    </row>
    <row r="47" ht="66" customHeight="1" spans="1:10">
      <c r="A47" s="176" t="s">
        <v>243</v>
      </c>
      <c r="B47" s="175" t="s">
        <v>392</v>
      </c>
      <c r="C47" s="175" t="s">
        <v>333</v>
      </c>
      <c r="D47" s="175" t="s">
        <v>334</v>
      </c>
      <c r="E47" s="175" t="s">
        <v>406</v>
      </c>
      <c r="F47" s="175" t="s">
        <v>322</v>
      </c>
      <c r="G47" s="175" t="s">
        <v>407</v>
      </c>
      <c r="H47" s="175" t="s">
        <v>337</v>
      </c>
      <c r="I47" s="175" t="s">
        <v>325</v>
      </c>
      <c r="J47" s="175" t="s">
        <v>408</v>
      </c>
    </row>
    <row r="48" ht="66" customHeight="1" spans="1:10">
      <c r="A48" s="176" t="s">
        <v>243</v>
      </c>
      <c r="B48" s="175" t="s">
        <v>392</v>
      </c>
      <c r="C48" s="175" t="s">
        <v>333</v>
      </c>
      <c r="D48" s="175" t="s">
        <v>334</v>
      </c>
      <c r="E48" s="175" t="s">
        <v>409</v>
      </c>
      <c r="F48" s="175" t="s">
        <v>322</v>
      </c>
      <c r="G48" s="175" t="s">
        <v>336</v>
      </c>
      <c r="H48" s="175" t="s">
        <v>337</v>
      </c>
      <c r="I48" s="175" t="s">
        <v>325</v>
      </c>
      <c r="J48" s="175" t="s">
        <v>410</v>
      </c>
    </row>
    <row r="49" ht="66" customHeight="1" spans="1:10">
      <c r="A49" s="176" t="s">
        <v>243</v>
      </c>
      <c r="B49" s="175" t="s">
        <v>392</v>
      </c>
      <c r="C49" s="175" t="s">
        <v>339</v>
      </c>
      <c r="D49" s="175" t="s">
        <v>340</v>
      </c>
      <c r="E49" s="175" t="s">
        <v>411</v>
      </c>
      <c r="F49" s="175" t="s">
        <v>311</v>
      </c>
      <c r="G49" s="175" t="s">
        <v>317</v>
      </c>
      <c r="H49" s="175" t="s">
        <v>318</v>
      </c>
      <c r="I49" s="175" t="s">
        <v>325</v>
      </c>
      <c r="J49" s="175" t="s">
        <v>412</v>
      </c>
    </row>
    <row r="50" ht="66" customHeight="1" spans="1:10">
      <c r="A50" s="176" t="s">
        <v>413</v>
      </c>
      <c r="B50" s="175" t="s">
        <v>414</v>
      </c>
      <c r="C50" s="175" t="s">
        <v>308</v>
      </c>
      <c r="D50" s="175" t="s">
        <v>309</v>
      </c>
      <c r="E50" s="175" t="s">
        <v>415</v>
      </c>
      <c r="F50" s="175" t="s">
        <v>322</v>
      </c>
      <c r="G50" s="175" t="s">
        <v>416</v>
      </c>
      <c r="H50" s="175" t="s">
        <v>395</v>
      </c>
      <c r="I50" s="175" t="s">
        <v>313</v>
      </c>
      <c r="J50" s="175" t="s">
        <v>417</v>
      </c>
    </row>
    <row r="51" ht="66" customHeight="1" spans="1:10">
      <c r="A51" s="176" t="s">
        <v>413</v>
      </c>
      <c r="B51" s="175" t="s">
        <v>414</v>
      </c>
      <c r="C51" s="175" t="s">
        <v>308</v>
      </c>
      <c r="D51" s="175" t="s">
        <v>315</v>
      </c>
      <c r="E51" s="175" t="s">
        <v>316</v>
      </c>
      <c r="F51" s="175" t="s">
        <v>311</v>
      </c>
      <c r="G51" s="175" t="s">
        <v>317</v>
      </c>
      <c r="H51" s="175" t="s">
        <v>318</v>
      </c>
      <c r="I51" s="175" t="s">
        <v>313</v>
      </c>
      <c r="J51" s="175" t="s">
        <v>319</v>
      </c>
    </row>
    <row r="52" ht="66" customHeight="1" spans="1:10">
      <c r="A52" s="176" t="s">
        <v>413</v>
      </c>
      <c r="B52" s="175" t="s">
        <v>414</v>
      </c>
      <c r="C52" s="175" t="s">
        <v>308</v>
      </c>
      <c r="D52" s="175" t="s">
        <v>320</v>
      </c>
      <c r="E52" s="175" t="s">
        <v>321</v>
      </c>
      <c r="F52" s="175" t="s">
        <v>322</v>
      </c>
      <c r="G52" s="175" t="s">
        <v>323</v>
      </c>
      <c r="H52" s="175"/>
      <c r="I52" s="175" t="s">
        <v>325</v>
      </c>
      <c r="J52" s="175" t="s">
        <v>418</v>
      </c>
    </row>
    <row r="53" ht="66" customHeight="1" spans="1:10">
      <c r="A53" s="176" t="s">
        <v>413</v>
      </c>
      <c r="B53" s="175" t="s">
        <v>414</v>
      </c>
      <c r="C53" s="175" t="s">
        <v>308</v>
      </c>
      <c r="D53" s="175" t="s">
        <v>327</v>
      </c>
      <c r="E53" s="175" t="s">
        <v>328</v>
      </c>
      <c r="F53" s="175" t="s">
        <v>329</v>
      </c>
      <c r="G53" s="175" t="s">
        <v>419</v>
      </c>
      <c r="H53" s="175" t="s">
        <v>331</v>
      </c>
      <c r="I53" s="175" t="s">
        <v>313</v>
      </c>
      <c r="J53" s="175" t="s">
        <v>332</v>
      </c>
    </row>
    <row r="54" ht="66" customHeight="1" spans="1:10">
      <c r="A54" s="176" t="s">
        <v>413</v>
      </c>
      <c r="B54" s="175" t="s">
        <v>414</v>
      </c>
      <c r="C54" s="175" t="s">
        <v>333</v>
      </c>
      <c r="D54" s="175" t="s">
        <v>334</v>
      </c>
      <c r="E54" s="175" t="s">
        <v>420</v>
      </c>
      <c r="F54" s="175" t="s">
        <v>322</v>
      </c>
      <c r="G54" s="175" t="s">
        <v>421</v>
      </c>
      <c r="H54" s="175"/>
      <c r="I54" s="175" t="s">
        <v>325</v>
      </c>
      <c r="J54" s="175" t="s">
        <v>422</v>
      </c>
    </row>
    <row r="55" ht="66" customHeight="1" spans="1:10">
      <c r="A55" s="176" t="s">
        <v>413</v>
      </c>
      <c r="B55" s="175" t="s">
        <v>414</v>
      </c>
      <c r="C55" s="175" t="s">
        <v>339</v>
      </c>
      <c r="D55" s="175" t="s">
        <v>340</v>
      </c>
      <c r="E55" s="175" t="s">
        <v>423</v>
      </c>
      <c r="F55" s="175" t="s">
        <v>311</v>
      </c>
      <c r="G55" s="175" t="s">
        <v>317</v>
      </c>
      <c r="H55" s="175" t="s">
        <v>318</v>
      </c>
      <c r="I55" s="175" t="s">
        <v>313</v>
      </c>
      <c r="J55" s="175" t="s">
        <v>424</v>
      </c>
    </row>
    <row r="56" ht="66" customHeight="1" spans="1:10">
      <c r="A56" s="176" t="s">
        <v>251</v>
      </c>
      <c r="B56" s="175" t="s">
        <v>425</v>
      </c>
      <c r="C56" s="175" t="s">
        <v>308</v>
      </c>
      <c r="D56" s="175" t="s">
        <v>309</v>
      </c>
      <c r="E56" s="175" t="s">
        <v>426</v>
      </c>
      <c r="F56" s="175" t="s">
        <v>311</v>
      </c>
      <c r="G56" s="175" t="s">
        <v>416</v>
      </c>
      <c r="H56" s="175" t="s">
        <v>250</v>
      </c>
      <c r="I56" s="175" t="s">
        <v>313</v>
      </c>
      <c r="J56" s="175" t="s">
        <v>426</v>
      </c>
    </row>
    <row r="57" ht="66" customHeight="1" spans="1:10">
      <c r="A57" s="176" t="s">
        <v>251</v>
      </c>
      <c r="B57" s="175" t="s">
        <v>425</v>
      </c>
      <c r="C57" s="175" t="s">
        <v>308</v>
      </c>
      <c r="D57" s="175" t="s">
        <v>315</v>
      </c>
      <c r="E57" s="175" t="s">
        <v>427</v>
      </c>
      <c r="F57" s="175" t="s">
        <v>311</v>
      </c>
      <c r="G57" s="175" t="s">
        <v>317</v>
      </c>
      <c r="H57" s="175" t="s">
        <v>318</v>
      </c>
      <c r="I57" s="175" t="s">
        <v>313</v>
      </c>
      <c r="J57" s="175" t="s">
        <v>427</v>
      </c>
    </row>
    <row r="58" ht="66" customHeight="1" spans="1:10">
      <c r="A58" s="176" t="s">
        <v>251</v>
      </c>
      <c r="B58" s="175" t="s">
        <v>425</v>
      </c>
      <c r="C58" s="175" t="s">
        <v>308</v>
      </c>
      <c r="D58" s="175" t="s">
        <v>320</v>
      </c>
      <c r="E58" s="175" t="s">
        <v>428</v>
      </c>
      <c r="F58" s="175" t="s">
        <v>322</v>
      </c>
      <c r="G58" s="175" t="s">
        <v>429</v>
      </c>
      <c r="H58" s="175" t="s">
        <v>337</v>
      </c>
      <c r="I58" s="175" t="s">
        <v>325</v>
      </c>
      <c r="J58" s="175" t="s">
        <v>428</v>
      </c>
    </row>
    <row r="59" ht="66" customHeight="1" spans="1:10">
      <c r="A59" s="176" t="s">
        <v>251</v>
      </c>
      <c r="B59" s="175" t="s">
        <v>425</v>
      </c>
      <c r="C59" s="175" t="s">
        <v>308</v>
      </c>
      <c r="D59" s="175" t="s">
        <v>327</v>
      </c>
      <c r="E59" s="175" t="s">
        <v>328</v>
      </c>
      <c r="F59" s="175" t="s">
        <v>329</v>
      </c>
      <c r="G59" s="175" t="s">
        <v>430</v>
      </c>
      <c r="H59" s="175" t="s">
        <v>331</v>
      </c>
      <c r="I59" s="175" t="s">
        <v>313</v>
      </c>
      <c r="J59" s="175" t="s">
        <v>332</v>
      </c>
    </row>
    <row r="60" ht="66" customHeight="1" spans="1:10">
      <c r="A60" s="176" t="s">
        <v>251</v>
      </c>
      <c r="B60" s="175" t="s">
        <v>425</v>
      </c>
      <c r="C60" s="175" t="s">
        <v>333</v>
      </c>
      <c r="D60" s="175" t="s">
        <v>431</v>
      </c>
      <c r="E60" s="175" t="s">
        <v>432</v>
      </c>
      <c r="F60" s="175" t="s">
        <v>311</v>
      </c>
      <c r="G60" s="175" t="s">
        <v>317</v>
      </c>
      <c r="H60" s="175" t="s">
        <v>318</v>
      </c>
      <c r="I60" s="175" t="s">
        <v>313</v>
      </c>
      <c r="J60" s="175" t="s">
        <v>432</v>
      </c>
    </row>
    <row r="61" ht="66" customHeight="1" spans="1:10">
      <c r="A61" s="176" t="s">
        <v>251</v>
      </c>
      <c r="B61" s="175" t="s">
        <v>425</v>
      </c>
      <c r="C61" s="175" t="s">
        <v>339</v>
      </c>
      <c r="D61" s="175" t="s">
        <v>340</v>
      </c>
      <c r="E61" s="175" t="s">
        <v>433</v>
      </c>
      <c r="F61" s="175" t="s">
        <v>311</v>
      </c>
      <c r="G61" s="175" t="s">
        <v>317</v>
      </c>
      <c r="H61" s="175" t="s">
        <v>318</v>
      </c>
      <c r="I61" s="175" t="s">
        <v>325</v>
      </c>
      <c r="J61" s="175" t="s">
        <v>433</v>
      </c>
    </row>
    <row r="62" ht="66" customHeight="1" spans="1:10">
      <c r="A62" s="176" t="s">
        <v>434</v>
      </c>
      <c r="B62" s="175" t="s">
        <v>435</v>
      </c>
      <c r="C62" s="175" t="s">
        <v>308</v>
      </c>
      <c r="D62" s="175" t="s">
        <v>309</v>
      </c>
      <c r="E62" s="175" t="s">
        <v>436</v>
      </c>
      <c r="F62" s="175" t="s">
        <v>311</v>
      </c>
      <c r="G62" s="175" t="s">
        <v>437</v>
      </c>
      <c r="H62" s="175" t="s">
        <v>438</v>
      </c>
      <c r="I62" s="175" t="s">
        <v>313</v>
      </c>
      <c r="J62" s="175" t="s">
        <v>436</v>
      </c>
    </row>
    <row r="63" ht="66" customHeight="1" spans="1:10">
      <c r="A63" s="176" t="s">
        <v>434</v>
      </c>
      <c r="B63" s="175" t="s">
        <v>435</v>
      </c>
      <c r="C63" s="175" t="s">
        <v>308</v>
      </c>
      <c r="D63" s="175" t="s">
        <v>315</v>
      </c>
      <c r="E63" s="175" t="s">
        <v>439</v>
      </c>
      <c r="F63" s="175" t="s">
        <v>311</v>
      </c>
      <c r="G63" s="175" t="s">
        <v>317</v>
      </c>
      <c r="H63" s="175" t="s">
        <v>318</v>
      </c>
      <c r="I63" s="175" t="s">
        <v>313</v>
      </c>
      <c r="J63" s="175" t="s">
        <v>319</v>
      </c>
    </row>
    <row r="64" ht="66" customHeight="1" spans="1:10">
      <c r="A64" s="176" t="s">
        <v>434</v>
      </c>
      <c r="B64" s="175" t="s">
        <v>435</v>
      </c>
      <c r="C64" s="175" t="s">
        <v>308</v>
      </c>
      <c r="D64" s="175" t="s">
        <v>320</v>
      </c>
      <c r="E64" s="175" t="s">
        <v>321</v>
      </c>
      <c r="F64" s="175" t="s">
        <v>311</v>
      </c>
      <c r="G64" s="175" t="s">
        <v>323</v>
      </c>
      <c r="H64" s="175"/>
      <c r="I64" s="175" t="s">
        <v>325</v>
      </c>
      <c r="J64" s="175" t="s">
        <v>418</v>
      </c>
    </row>
    <row r="65" ht="66" customHeight="1" spans="1:10">
      <c r="A65" s="176" t="s">
        <v>434</v>
      </c>
      <c r="B65" s="175" t="s">
        <v>435</v>
      </c>
      <c r="C65" s="175" t="s">
        <v>308</v>
      </c>
      <c r="D65" s="175" t="s">
        <v>327</v>
      </c>
      <c r="E65" s="175" t="s">
        <v>328</v>
      </c>
      <c r="F65" s="175" t="s">
        <v>329</v>
      </c>
      <c r="G65" s="175" t="s">
        <v>440</v>
      </c>
      <c r="H65" s="175" t="s">
        <v>331</v>
      </c>
      <c r="I65" s="175" t="s">
        <v>313</v>
      </c>
      <c r="J65" s="175" t="s">
        <v>332</v>
      </c>
    </row>
    <row r="66" ht="66" customHeight="1" spans="1:10">
      <c r="A66" s="176" t="s">
        <v>434</v>
      </c>
      <c r="B66" s="175" t="s">
        <v>435</v>
      </c>
      <c r="C66" s="175" t="s">
        <v>333</v>
      </c>
      <c r="D66" s="175" t="s">
        <v>334</v>
      </c>
      <c r="E66" s="175" t="s">
        <v>441</v>
      </c>
      <c r="F66" s="175" t="s">
        <v>322</v>
      </c>
      <c r="G66" s="175" t="s">
        <v>442</v>
      </c>
      <c r="H66" s="175"/>
      <c r="I66" s="175" t="s">
        <v>325</v>
      </c>
      <c r="J66" s="175" t="s">
        <v>443</v>
      </c>
    </row>
    <row r="67" ht="66" customHeight="1" spans="1:10">
      <c r="A67" s="176" t="s">
        <v>434</v>
      </c>
      <c r="B67" s="175" t="s">
        <v>435</v>
      </c>
      <c r="C67" s="175" t="s">
        <v>339</v>
      </c>
      <c r="D67" s="175" t="s">
        <v>340</v>
      </c>
      <c r="E67" s="175" t="s">
        <v>444</v>
      </c>
      <c r="F67" s="175" t="s">
        <v>311</v>
      </c>
      <c r="G67" s="175" t="s">
        <v>317</v>
      </c>
      <c r="H67" s="175" t="s">
        <v>318</v>
      </c>
      <c r="I67" s="175" t="s">
        <v>313</v>
      </c>
      <c r="J67" s="175" t="s">
        <v>445</v>
      </c>
    </row>
    <row r="68" ht="66" customHeight="1" spans="1:10">
      <c r="A68" s="176" t="s">
        <v>446</v>
      </c>
      <c r="B68" s="175" t="s">
        <v>447</v>
      </c>
      <c r="C68" s="175" t="s">
        <v>308</v>
      </c>
      <c r="D68" s="175" t="s">
        <v>309</v>
      </c>
      <c r="E68" s="175" t="s">
        <v>448</v>
      </c>
      <c r="F68" s="175" t="s">
        <v>311</v>
      </c>
      <c r="G68" s="175" t="s">
        <v>346</v>
      </c>
      <c r="H68" s="175" t="s">
        <v>246</v>
      </c>
      <c r="I68" s="175" t="s">
        <v>313</v>
      </c>
      <c r="J68" s="175" t="s">
        <v>449</v>
      </c>
    </row>
    <row r="69" ht="66" customHeight="1" spans="1:10">
      <c r="A69" s="176" t="s">
        <v>446</v>
      </c>
      <c r="B69" s="175" t="s">
        <v>447</v>
      </c>
      <c r="C69" s="175" t="s">
        <v>308</v>
      </c>
      <c r="D69" s="175" t="s">
        <v>315</v>
      </c>
      <c r="E69" s="175" t="s">
        <v>316</v>
      </c>
      <c r="F69" s="175" t="s">
        <v>311</v>
      </c>
      <c r="G69" s="175" t="s">
        <v>317</v>
      </c>
      <c r="H69" s="175" t="s">
        <v>318</v>
      </c>
      <c r="I69" s="175" t="s">
        <v>313</v>
      </c>
      <c r="J69" s="175" t="s">
        <v>319</v>
      </c>
    </row>
    <row r="70" ht="66" customHeight="1" spans="1:10">
      <c r="A70" s="176" t="s">
        <v>446</v>
      </c>
      <c r="B70" s="175" t="s">
        <v>447</v>
      </c>
      <c r="C70" s="175" t="s">
        <v>308</v>
      </c>
      <c r="D70" s="175" t="s">
        <v>320</v>
      </c>
      <c r="E70" s="175" t="s">
        <v>321</v>
      </c>
      <c r="F70" s="175" t="s">
        <v>322</v>
      </c>
      <c r="G70" s="175" t="s">
        <v>323</v>
      </c>
      <c r="H70" s="175" t="s">
        <v>324</v>
      </c>
      <c r="I70" s="175" t="s">
        <v>325</v>
      </c>
      <c r="J70" s="175" t="s">
        <v>326</v>
      </c>
    </row>
    <row r="71" ht="66" customHeight="1" spans="1:10">
      <c r="A71" s="176" t="s">
        <v>446</v>
      </c>
      <c r="B71" s="175" t="s">
        <v>447</v>
      </c>
      <c r="C71" s="175" t="s">
        <v>308</v>
      </c>
      <c r="D71" s="175" t="s">
        <v>327</v>
      </c>
      <c r="E71" s="175" t="s">
        <v>328</v>
      </c>
      <c r="F71" s="175" t="s">
        <v>329</v>
      </c>
      <c r="G71" s="175" t="s">
        <v>450</v>
      </c>
      <c r="H71" s="175" t="s">
        <v>331</v>
      </c>
      <c r="I71" s="175" t="s">
        <v>313</v>
      </c>
      <c r="J71" s="175" t="s">
        <v>332</v>
      </c>
    </row>
    <row r="72" ht="66" customHeight="1" spans="1:10">
      <c r="A72" s="176" t="s">
        <v>446</v>
      </c>
      <c r="B72" s="175" t="s">
        <v>447</v>
      </c>
      <c r="C72" s="175" t="s">
        <v>333</v>
      </c>
      <c r="D72" s="175" t="s">
        <v>334</v>
      </c>
      <c r="E72" s="175" t="s">
        <v>451</v>
      </c>
      <c r="F72" s="175" t="s">
        <v>322</v>
      </c>
      <c r="G72" s="175" t="s">
        <v>349</v>
      </c>
      <c r="H72" s="175" t="s">
        <v>337</v>
      </c>
      <c r="I72" s="175" t="s">
        <v>325</v>
      </c>
      <c r="J72" s="175" t="s">
        <v>452</v>
      </c>
    </row>
    <row r="73" ht="66" customHeight="1" spans="1:10">
      <c r="A73" s="176" t="s">
        <v>446</v>
      </c>
      <c r="B73" s="175" t="s">
        <v>447</v>
      </c>
      <c r="C73" s="175" t="s">
        <v>339</v>
      </c>
      <c r="D73" s="175" t="s">
        <v>340</v>
      </c>
      <c r="E73" s="175" t="s">
        <v>453</v>
      </c>
      <c r="F73" s="175" t="s">
        <v>311</v>
      </c>
      <c r="G73" s="175" t="s">
        <v>317</v>
      </c>
      <c r="H73" s="175" t="s">
        <v>318</v>
      </c>
      <c r="I73" s="175" t="s">
        <v>325</v>
      </c>
      <c r="J73" s="175" t="s">
        <v>453</v>
      </c>
    </row>
  </sheetData>
  <mergeCells count="20">
    <mergeCell ref="A3:J3"/>
    <mergeCell ref="A4:H4"/>
    <mergeCell ref="A9:A14"/>
    <mergeCell ref="A15:A20"/>
    <mergeCell ref="A21:A26"/>
    <mergeCell ref="A27:A39"/>
    <mergeCell ref="A40:A49"/>
    <mergeCell ref="A50:A55"/>
    <mergeCell ref="A56:A61"/>
    <mergeCell ref="A62:A67"/>
    <mergeCell ref="A68:A73"/>
    <mergeCell ref="B9:B14"/>
    <mergeCell ref="B15:B20"/>
    <mergeCell ref="B21:B26"/>
    <mergeCell ref="B27:B39"/>
    <mergeCell ref="B40:B49"/>
    <mergeCell ref="B50:B55"/>
    <mergeCell ref="B56:B61"/>
    <mergeCell ref="B62:B67"/>
    <mergeCell ref="B68:B73"/>
  </mergeCells>
  <pageMargins left="0.751388888888889" right="0.751388888888889" top="1" bottom="1" header="0.5" footer="0.5"/>
  <pageSetup paperSize="9" scale="50"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J2" sqref="J2"/>
    </sheetView>
  </sheetViews>
  <sheetFormatPr defaultColWidth="9.14814814814815" defaultRowHeight="12" customHeight="1" outlineLevelRow="7"/>
  <cols>
    <col min="1" max="1" width="22.5" customWidth="1"/>
    <col min="2" max="10" width="8.62962962962963" customWidth="1"/>
  </cols>
  <sheetData>
    <row r="1" customHeight="1" spans="1:10">
      <c r="A1" s="1"/>
      <c r="B1" s="1"/>
      <c r="C1" s="1"/>
      <c r="D1" s="1"/>
      <c r="E1" s="1"/>
      <c r="F1" s="1"/>
      <c r="G1" s="1"/>
      <c r="H1" s="1"/>
      <c r="I1" s="1"/>
      <c r="J1" s="1"/>
    </row>
    <row r="2" ht="16.5" customHeight="1" spans="10:10">
      <c r="J2" s="89"/>
    </row>
    <row r="3" ht="41.25" customHeight="1" spans="1:10">
      <c r="A3" s="161" t="str">
        <f>"2025"&amp;"年市对下转移支付绩效目标表"</f>
        <v>2025年市对下转移支付绩效目标表</v>
      </c>
      <c r="B3" s="71"/>
      <c r="C3" s="71"/>
      <c r="D3" s="71"/>
      <c r="E3" s="71"/>
      <c r="F3" s="90"/>
      <c r="G3" s="71"/>
      <c r="H3" s="90"/>
      <c r="I3" s="90"/>
      <c r="J3" s="71"/>
    </row>
    <row r="4" ht="17.25" customHeight="1" spans="1:8">
      <c r="A4" s="162" t="str">
        <f>"单位名称："&amp;"昆明经济技术开发区党群服务中心（昆明经济技术开发区人才服务中心）"</f>
        <v>单位名称：昆明经济技术开发区党群服务中心（昆明经济技术开发区人才服务中心）</v>
      </c>
      <c r="B4" s="162"/>
      <c r="C4" s="162"/>
      <c r="D4" s="162"/>
      <c r="E4" s="162"/>
      <c r="F4" s="162"/>
      <c r="G4" s="162"/>
      <c r="H4" s="162"/>
    </row>
    <row r="5" ht="44.25" customHeight="1" spans="1:10">
      <c r="A5" s="163" t="s">
        <v>454</v>
      </c>
      <c r="B5" s="163" t="s">
        <v>297</v>
      </c>
      <c r="C5" s="163" t="s">
        <v>298</v>
      </c>
      <c r="D5" s="163" t="s">
        <v>299</v>
      </c>
      <c r="E5" s="163" t="s">
        <v>300</v>
      </c>
      <c r="F5" s="164" t="s">
        <v>301</v>
      </c>
      <c r="G5" s="163" t="s">
        <v>302</v>
      </c>
      <c r="H5" s="164" t="s">
        <v>303</v>
      </c>
      <c r="I5" s="164" t="s">
        <v>304</v>
      </c>
      <c r="J5" s="163" t="s">
        <v>305</v>
      </c>
    </row>
    <row r="6" ht="14.25" customHeight="1" spans="1:10">
      <c r="A6" s="163">
        <v>1</v>
      </c>
      <c r="B6" s="163">
        <v>2</v>
      </c>
      <c r="C6" s="163">
        <v>3</v>
      </c>
      <c r="D6" s="163">
        <v>4</v>
      </c>
      <c r="E6" s="163">
        <v>5</v>
      </c>
      <c r="F6" s="164">
        <v>6</v>
      </c>
      <c r="G6" s="163">
        <v>7</v>
      </c>
      <c r="H6" s="164">
        <v>8</v>
      </c>
      <c r="I6" s="164">
        <v>9</v>
      </c>
      <c r="J6" s="163">
        <v>10</v>
      </c>
    </row>
    <row r="7" ht="42" customHeight="1" spans="1:10">
      <c r="A7" s="86"/>
      <c r="B7" s="88"/>
      <c r="C7" s="88"/>
      <c r="D7" s="88"/>
      <c r="E7" s="165"/>
      <c r="F7" s="166"/>
      <c r="G7" s="165"/>
      <c r="H7" s="166"/>
      <c r="I7" s="166"/>
      <c r="J7" s="165"/>
    </row>
    <row r="8" ht="42" customHeight="1" spans="1:10">
      <c r="A8" s="86"/>
      <c r="B8" s="167"/>
      <c r="C8" s="167"/>
      <c r="D8" s="167"/>
      <c r="E8" s="86"/>
      <c r="F8" s="167"/>
      <c r="G8" s="86"/>
      <c r="H8" s="167"/>
      <c r="I8" s="167"/>
      <c r="J8" s="86"/>
    </row>
  </sheetData>
  <mergeCells count="2">
    <mergeCell ref="A3:J3"/>
    <mergeCell ref="A4:H4"/>
  </mergeCells>
  <printOptions horizontalCentered="1"/>
  <pageMargins left="0.96" right="0.96" top="0.72" bottom="0.7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zoomScale="55" zoomScaleNormal="55" workbookViewId="0">
      <pane ySplit="1" topLeftCell="A2" activePane="bottomLeft" state="frozen"/>
      <selection/>
      <selection pane="bottomLeft" activeCell="V16" sqref="V16"/>
    </sheetView>
  </sheetViews>
  <sheetFormatPr defaultColWidth="9.14814814814815" defaultRowHeight="14.25" customHeight="1"/>
  <cols>
    <col min="1" max="20" width="11.3055555555556" style="114" customWidth="1"/>
  </cols>
  <sheetData>
    <row r="1" customHeight="1" spans="1:20">
      <c r="A1" s="115"/>
      <c r="B1" s="115"/>
      <c r="C1" s="115"/>
      <c r="D1" s="115"/>
      <c r="E1" s="115"/>
      <c r="F1" s="115"/>
      <c r="G1" s="115"/>
      <c r="H1" s="115"/>
      <c r="I1" s="115"/>
      <c r="J1" s="115"/>
      <c r="K1" s="115"/>
      <c r="L1" s="115"/>
      <c r="M1" s="115"/>
      <c r="N1" s="115"/>
      <c r="O1" s="115"/>
      <c r="P1" s="115"/>
      <c r="Q1" s="115"/>
      <c r="R1" s="115"/>
      <c r="S1" s="115"/>
      <c r="T1" s="115"/>
    </row>
    <row r="2" ht="16.5" customHeight="1" spans="1:20">
      <c r="A2" s="116"/>
      <c r="B2" s="117"/>
      <c r="C2" s="117"/>
      <c r="D2" s="117"/>
      <c r="E2" s="117"/>
      <c r="F2" s="116"/>
      <c r="G2" s="116"/>
      <c r="H2" s="116"/>
      <c r="I2" s="116"/>
      <c r="J2" s="116"/>
      <c r="K2" s="116"/>
      <c r="L2" s="116"/>
      <c r="M2" s="140"/>
      <c r="N2" s="116"/>
      <c r="O2" s="116"/>
      <c r="P2" s="117"/>
      <c r="Q2" s="116"/>
      <c r="R2" s="152"/>
      <c r="S2" s="153"/>
      <c r="T2" s="153"/>
    </row>
    <row r="3" ht="41.25" customHeight="1" spans="1:20">
      <c r="A3" s="118" t="str">
        <f>"2025"&amp;"年部门政府购买服务预算表"</f>
        <v>2025年部门政府购买服务预算表</v>
      </c>
      <c r="B3" s="119"/>
      <c r="C3" s="119"/>
      <c r="D3" s="119"/>
      <c r="E3" s="119"/>
      <c r="F3" s="120"/>
      <c r="G3" s="120"/>
      <c r="H3" s="120"/>
      <c r="I3" s="120"/>
      <c r="J3" s="120"/>
      <c r="K3" s="120"/>
      <c r="L3" s="120"/>
      <c r="M3" s="141"/>
      <c r="N3" s="120"/>
      <c r="O3" s="120"/>
      <c r="P3" s="119"/>
      <c r="Q3" s="120"/>
      <c r="R3" s="141"/>
      <c r="S3" s="119"/>
      <c r="T3" s="120"/>
    </row>
    <row r="4" ht="18.75" customHeight="1" spans="1:20">
      <c r="A4" s="121" t="str">
        <f>"单位名称："&amp;"昆明经济技术开发区党群服务中心（昆明经济技术开发区人才服务中心）"</f>
        <v>单位名称：昆明经济技术开发区党群服务中心（昆明经济技术开发区人才服务中心）</v>
      </c>
      <c r="B4" s="117"/>
      <c r="C4" s="117"/>
      <c r="D4" s="117"/>
      <c r="E4" s="117"/>
      <c r="F4" s="116"/>
      <c r="G4" s="116"/>
      <c r="H4" s="116"/>
      <c r="I4" s="116"/>
      <c r="J4" s="116"/>
      <c r="K4" s="116"/>
      <c r="L4" s="116"/>
      <c r="M4" s="140"/>
      <c r="N4" s="116"/>
      <c r="O4" s="116"/>
      <c r="P4" s="117"/>
      <c r="Q4" s="116"/>
      <c r="R4" s="154"/>
      <c r="S4" s="155"/>
      <c r="T4" s="155" t="s">
        <v>0</v>
      </c>
    </row>
    <row r="5" ht="15.75" customHeight="1" spans="1:20">
      <c r="A5" s="122" t="s">
        <v>156</v>
      </c>
      <c r="B5" s="123" t="s">
        <v>157</v>
      </c>
      <c r="C5" s="123" t="s">
        <v>158</v>
      </c>
      <c r="D5" s="123" t="s">
        <v>455</v>
      </c>
      <c r="E5" s="123" t="s">
        <v>160</v>
      </c>
      <c r="F5" s="124" t="s">
        <v>161</v>
      </c>
      <c r="G5" s="124" t="s">
        <v>456</v>
      </c>
      <c r="H5" s="124" t="s">
        <v>457</v>
      </c>
      <c r="I5" s="142" t="s">
        <v>233</v>
      </c>
      <c r="J5" s="142"/>
      <c r="K5" s="142"/>
      <c r="L5" s="142"/>
      <c r="M5" s="143"/>
      <c r="N5" s="142"/>
      <c r="O5" s="142"/>
      <c r="P5" s="144"/>
      <c r="Q5" s="142"/>
      <c r="R5" s="143"/>
      <c r="S5" s="144"/>
      <c r="T5" s="156"/>
    </row>
    <row r="6" ht="17.25" customHeight="1" spans="1:20">
      <c r="A6" s="125"/>
      <c r="B6" s="126"/>
      <c r="C6" s="126"/>
      <c r="D6" s="126"/>
      <c r="E6" s="126"/>
      <c r="F6" s="127"/>
      <c r="G6" s="127"/>
      <c r="H6" s="127"/>
      <c r="I6" s="127" t="s">
        <v>49</v>
      </c>
      <c r="J6" s="127" t="s">
        <v>52</v>
      </c>
      <c r="K6" s="127" t="s">
        <v>458</v>
      </c>
      <c r="L6" s="127" t="s">
        <v>54</v>
      </c>
      <c r="M6" s="145" t="s">
        <v>459</v>
      </c>
      <c r="N6" s="146" t="s">
        <v>234</v>
      </c>
      <c r="O6" s="146"/>
      <c r="P6" s="147"/>
      <c r="Q6" s="146"/>
      <c r="R6" s="157"/>
      <c r="S6" s="129"/>
      <c r="T6" s="127" t="s">
        <v>235</v>
      </c>
    </row>
    <row r="7" ht="54" customHeight="1" spans="1:20">
      <c r="A7" s="128"/>
      <c r="B7" s="129"/>
      <c r="C7" s="129"/>
      <c r="D7" s="129"/>
      <c r="E7" s="129"/>
      <c r="F7" s="130"/>
      <c r="G7" s="130"/>
      <c r="H7" s="130"/>
      <c r="I7" s="130"/>
      <c r="J7" s="130" t="s">
        <v>51</v>
      </c>
      <c r="K7" s="130"/>
      <c r="L7" s="130"/>
      <c r="M7" s="148"/>
      <c r="N7" s="130" t="s">
        <v>51</v>
      </c>
      <c r="O7" s="130" t="s">
        <v>57</v>
      </c>
      <c r="P7" s="129" t="s">
        <v>59</v>
      </c>
      <c r="Q7" s="130" t="s">
        <v>58</v>
      </c>
      <c r="R7" s="148" t="s">
        <v>60</v>
      </c>
      <c r="S7" s="129" t="s">
        <v>61</v>
      </c>
      <c r="T7" s="130"/>
    </row>
    <row r="8" ht="17.25" customHeight="1" spans="1:20">
      <c r="A8" s="131">
        <v>1</v>
      </c>
      <c r="B8" s="129">
        <v>2</v>
      </c>
      <c r="C8" s="131">
        <v>3</v>
      </c>
      <c r="D8" s="131">
        <v>4</v>
      </c>
      <c r="E8" s="129">
        <v>5</v>
      </c>
      <c r="F8" s="131">
        <v>6</v>
      </c>
      <c r="G8" s="131">
        <v>7</v>
      </c>
      <c r="H8" s="132">
        <v>8</v>
      </c>
      <c r="I8" s="131">
        <v>9</v>
      </c>
      <c r="J8" s="131">
        <v>10</v>
      </c>
      <c r="K8" s="132">
        <v>11</v>
      </c>
      <c r="L8" s="131">
        <v>12</v>
      </c>
      <c r="M8" s="131">
        <v>13</v>
      </c>
      <c r="N8" s="132">
        <v>14</v>
      </c>
      <c r="O8" s="131">
        <v>15</v>
      </c>
      <c r="P8" s="131">
        <v>16</v>
      </c>
      <c r="Q8" s="132">
        <v>17</v>
      </c>
      <c r="R8" s="131">
        <v>18</v>
      </c>
      <c r="S8" s="158">
        <v>19</v>
      </c>
      <c r="T8" s="159">
        <v>20</v>
      </c>
    </row>
    <row r="9" ht="21" customHeight="1" spans="1:20">
      <c r="A9" s="133"/>
      <c r="B9" s="134"/>
      <c r="C9" s="134"/>
      <c r="D9" s="134"/>
      <c r="E9" s="134"/>
      <c r="F9" s="135"/>
      <c r="G9" s="135"/>
      <c r="H9" s="135"/>
      <c r="I9" s="149"/>
      <c r="J9" s="149"/>
      <c r="K9" s="149"/>
      <c r="L9" s="149"/>
      <c r="M9" s="150"/>
      <c r="N9" s="149"/>
      <c r="O9" s="149"/>
      <c r="P9" s="151"/>
      <c r="Q9" s="149"/>
      <c r="R9" s="150"/>
      <c r="S9" s="150"/>
      <c r="T9" s="160"/>
    </row>
    <row r="10" ht="21" customHeight="1" spans="1:20">
      <c r="A10" s="136" t="s">
        <v>154</v>
      </c>
      <c r="B10" s="137"/>
      <c r="C10" s="137"/>
      <c r="D10" s="137"/>
      <c r="E10" s="137"/>
      <c r="F10" s="138"/>
      <c r="G10" s="138"/>
      <c r="H10" s="139"/>
      <c r="I10" s="150"/>
      <c r="J10" s="150"/>
      <c r="K10" s="150"/>
      <c r="L10" s="150"/>
      <c r="M10" s="150"/>
      <c r="N10" s="150"/>
      <c r="O10" s="150"/>
      <c r="P10" s="151"/>
      <c r="Q10" s="150"/>
      <c r="R10" s="150"/>
      <c r="S10" s="150"/>
      <c r="T10" s="151"/>
    </row>
  </sheetData>
  <mergeCells count="20">
    <mergeCell ref="A3:T3"/>
    <mergeCell ref="A4:H4"/>
    <mergeCell ref="I4:S4"/>
    <mergeCell ref="I5:T5"/>
    <mergeCell ref="N6:S6"/>
    <mergeCell ref="A10:H10"/>
    <mergeCell ref="A5:A7"/>
    <mergeCell ref="B5:B7"/>
    <mergeCell ref="C5:C7"/>
    <mergeCell ref="D5:D7"/>
    <mergeCell ref="E5:E7"/>
    <mergeCell ref="F5:F7"/>
    <mergeCell ref="G5:G7"/>
    <mergeCell ref="H5:H7"/>
    <mergeCell ref="I6:I7"/>
    <mergeCell ref="J6:J7"/>
    <mergeCell ref="K6:K7"/>
    <mergeCell ref="L6:L7"/>
    <mergeCell ref="M6:M7"/>
    <mergeCell ref="T6:T7"/>
  </mergeCells>
  <pageMargins left="0.75" right="0.75" top="1" bottom="1" header="0.5" footer="0.5"/>
  <pageSetup paperSize="9" scale="5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6"/>
  <sheetViews>
    <sheetView showGridLines="0" showZeros="0" workbookViewId="0">
      <pane ySplit="1" topLeftCell="A2" activePane="bottomLeft" state="frozen"/>
      <selection/>
      <selection pane="bottomLeft" activeCell="A7" sqref="$A7:$XFD16"/>
    </sheetView>
  </sheetViews>
  <sheetFormatPr defaultColWidth="8.57407407407407" defaultRowHeight="12.75" customHeight="1"/>
  <cols>
    <col min="1" max="1" width="29.3703703703704" customWidth="1"/>
    <col min="2" max="2" width="21.75" customWidth="1"/>
    <col min="3" max="3" width="10.5" customWidth="1"/>
    <col min="4" max="4" width="10.3703703703704" customWidth="1"/>
    <col min="5" max="5" width="6.37037037037037" customWidth="1"/>
    <col min="6" max="6" width="7.12962962962963" customWidth="1"/>
    <col min="7" max="7" width="14.25" customWidth="1"/>
    <col min="8" max="8" width="13.6296296296296" customWidth="1"/>
    <col min="9" max="20" width="5.62962962962963" customWidth="1"/>
  </cols>
  <sheetData>
    <row r="1" customHeight="1" spans="1:20">
      <c r="A1" s="1"/>
      <c r="B1" s="1"/>
      <c r="C1" s="1"/>
      <c r="D1" s="1"/>
      <c r="E1" s="1"/>
      <c r="F1" s="1"/>
      <c r="G1" s="1"/>
      <c r="H1" s="1"/>
      <c r="I1" s="1"/>
      <c r="J1" s="1"/>
      <c r="K1" s="1"/>
      <c r="L1" s="1"/>
      <c r="M1" s="1"/>
      <c r="N1" s="1"/>
      <c r="O1" s="1"/>
      <c r="P1" s="1"/>
      <c r="Q1" s="1"/>
      <c r="R1" s="1"/>
      <c r="S1" s="1"/>
      <c r="T1" s="1"/>
    </row>
    <row r="2" ht="17.25" customHeight="1" spans="1:20">
      <c r="A2" s="96"/>
      <c r="B2" s="96"/>
      <c r="C2" s="96"/>
      <c r="D2" s="96"/>
      <c r="E2" s="96"/>
      <c r="F2" s="96"/>
      <c r="G2" s="96"/>
      <c r="H2" s="96"/>
      <c r="I2" s="96"/>
      <c r="J2" s="96"/>
      <c r="K2" s="96"/>
      <c r="L2" s="96"/>
      <c r="M2" s="96"/>
      <c r="N2" s="96"/>
      <c r="O2" s="96"/>
      <c r="P2" s="96"/>
      <c r="Q2" s="96"/>
      <c r="R2" s="96"/>
      <c r="S2" s="96"/>
      <c r="T2" s="96"/>
    </row>
    <row r="3" ht="41.25" customHeight="1" spans="1:20">
      <c r="A3" s="97" t="str">
        <f>"2025"&amp;"年部门项目支出预算表"</f>
        <v>2025年部门项目支出预算表</v>
      </c>
      <c r="B3" s="97"/>
      <c r="C3" s="97"/>
      <c r="D3" s="97"/>
      <c r="E3" s="97"/>
      <c r="F3" s="97"/>
      <c r="G3" s="97"/>
      <c r="H3" s="97"/>
      <c r="I3" s="97"/>
      <c r="J3" s="97"/>
      <c r="K3" s="97"/>
      <c r="L3" s="97"/>
      <c r="M3" s="97"/>
      <c r="N3" s="97"/>
      <c r="O3" s="97"/>
      <c r="P3" s="97"/>
      <c r="Q3" s="97"/>
      <c r="R3" s="97"/>
      <c r="S3" s="97"/>
      <c r="T3" s="97"/>
    </row>
    <row r="4" ht="17.25" customHeight="1" spans="1:20">
      <c r="A4" s="98" t="str">
        <f>"单位名称："&amp;"昆明经济技术开发区党群服务中心（昆明经济技术开发区人才服务中心）"</f>
        <v>单位名称：昆明经济技术开发区党群服务中心（昆明经济技术开发区人才服务中心）</v>
      </c>
      <c r="B4" s="99"/>
      <c r="C4" s="100"/>
      <c r="D4" s="100"/>
      <c r="E4" s="100"/>
      <c r="F4" s="100"/>
      <c r="G4" s="100"/>
      <c r="H4" s="100"/>
      <c r="I4" s="100"/>
      <c r="T4" s="96" t="s">
        <v>0</v>
      </c>
    </row>
    <row r="5" ht="21.75" customHeight="1" spans="1:20">
      <c r="A5" s="101" t="s">
        <v>460</v>
      </c>
      <c r="B5" s="101" t="s">
        <v>158</v>
      </c>
      <c r="C5" s="102" t="s">
        <v>160</v>
      </c>
      <c r="D5" s="102" t="s">
        <v>161</v>
      </c>
      <c r="E5" s="102" t="s">
        <v>162</v>
      </c>
      <c r="F5" s="102" t="s">
        <v>163</v>
      </c>
      <c r="G5" s="101" t="s">
        <v>49</v>
      </c>
      <c r="H5" s="103" t="s">
        <v>166</v>
      </c>
      <c r="I5" s="92"/>
      <c r="J5" s="93"/>
      <c r="K5" s="103" t="s">
        <v>167</v>
      </c>
      <c r="L5" s="92"/>
      <c r="M5" s="93"/>
      <c r="N5" s="102" t="s">
        <v>55</v>
      </c>
      <c r="O5" s="103" t="s">
        <v>56</v>
      </c>
      <c r="P5" s="92"/>
      <c r="Q5" s="92"/>
      <c r="R5" s="92"/>
      <c r="S5" s="92"/>
      <c r="T5" s="93"/>
    </row>
    <row r="6" s="95" customFormat="1" ht="65" customHeight="1" spans="1:20">
      <c r="A6" s="104"/>
      <c r="B6" s="104"/>
      <c r="C6" s="105"/>
      <c r="D6" s="105"/>
      <c r="E6" s="105"/>
      <c r="F6" s="105"/>
      <c r="G6" s="104"/>
      <c r="H6" s="106" t="s">
        <v>52</v>
      </c>
      <c r="I6" s="106" t="s">
        <v>53</v>
      </c>
      <c r="J6" s="106" t="s">
        <v>54</v>
      </c>
      <c r="K6" s="106" t="s">
        <v>52</v>
      </c>
      <c r="L6" s="106" t="s">
        <v>53</v>
      </c>
      <c r="M6" s="106" t="s">
        <v>54</v>
      </c>
      <c r="N6" s="105"/>
      <c r="O6" s="106" t="s">
        <v>51</v>
      </c>
      <c r="P6" s="106" t="s">
        <v>57</v>
      </c>
      <c r="Q6" s="106" t="s">
        <v>59</v>
      </c>
      <c r="R6" s="106" t="s">
        <v>60</v>
      </c>
      <c r="S6" s="106" t="s">
        <v>58</v>
      </c>
      <c r="T6" s="106" t="s">
        <v>61</v>
      </c>
    </row>
    <row r="7" ht="52" customHeight="1" spans="1:20">
      <c r="A7" s="107" t="str">
        <f t="shared" ref="A7:A15" si="0">"228001"&amp;" "&amp;"昆明经济技术开发区党群服务中心（昆明经济技术开发区人才服务中心）"</f>
        <v>228001 昆明经济技术开发区党群服务中心（昆明经济技术开发区人才服务中心）</v>
      </c>
      <c r="B7" s="107" t="s">
        <v>446</v>
      </c>
      <c r="C7" s="108" t="s">
        <v>94</v>
      </c>
      <c r="D7" s="108" t="s">
        <v>95</v>
      </c>
      <c r="E7" s="108" t="s">
        <v>174</v>
      </c>
      <c r="F7" s="108" t="s">
        <v>175</v>
      </c>
      <c r="G7" s="109">
        <v>50000</v>
      </c>
      <c r="H7" s="109">
        <v>50000</v>
      </c>
      <c r="I7" s="109"/>
      <c r="J7" s="109"/>
      <c r="K7" s="109"/>
      <c r="L7" s="109"/>
      <c r="M7" s="109"/>
      <c r="N7" s="109"/>
      <c r="O7" s="109"/>
      <c r="P7" s="109"/>
      <c r="Q7" s="109"/>
      <c r="R7" s="109"/>
      <c r="S7" s="109"/>
      <c r="T7" s="109"/>
    </row>
    <row r="8" ht="52" customHeight="1" spans="1:20">
      <c r="A8" s="107" t="str">
        <f t="shared" si="0"/>
        <v>228001 昆明经济技术开发区党群服务中心（昆明经济技术开发区人才服务中心）</v>
      </c>
      <c r="B8" s="107" t="s">
        <v>434</v>
      </c>
      <c r="C8" s="108" t="s">
        <v>94</v>
      </c>
      <c r="D8" s="108" t="s">
        <v>95</v>
      </c>
      <c r="E8" s="108" t="s">
        <v>174</v>
      </c>
      <c r="F8" s="108" t="s">
        <v>175</v>
      </c>
      <c r="G8" s="109">
        <v>200000</v>
      </c>
      <c r="H8" s="109">
        <v>200000</v>
      </c>
      <c r="I8" s="109"/>
      <c r="J8" s="109"/>
      <c r="K8" s="109"/>
      <c r="L8" s="109"/>
      <c r="M8" s="109"/>
      <c r="N8" s="109"/>
      <c r="O8" s="109"/>
      <c r="P8" s="109"/>
      <c r="Q8" s="109"/>
      <c r="R8" s="109"/>
      <c r="S8" s="109"/>
      <c r="T8" s="109"/>
    </row>
    <row r="9" ht="52" customHeight="1" spans="1:20">
      <c r="A9" s="107" t="str">
        <f t="shared" si="0"/>
        <v>228001 昆明经济技术开发区党群服务中心（昆明经济技术开发区人才服务中心）</v>
      </c>
      <c r="B9" s="107" t="s">
        <v>251</v>
      </c>
      <c r="C9" s="108" t="s">
        <v>94</v>
      </c>
      <c r="D9" s="108" t="s">
        <v>95</v>
      </c>
      <c r="E9" s="108" t="s">
        <v>174</v>
      </c>
      <c r="F9" s="108" t="s">
        <v>175</v>
      </c>
      <c r="G9" s="109">
        <v>233000</v>
      </c>
      <c r="H9" s="109">
        <v>233000</v>
      </c>
      <c r="I9" s="109"/>
      <c r="J9" s="109"/>
      <c r="K9" s="109"/>
      <c r="L9" s="109"/>
      <c r="M9" s="109"/>
      <c r="N9" s="109"/>
      <c r="O9" s="109"/>
      <c r="P9" s="109"/>
      <c r="Q9" s="109"/>
      <c r="R9" s="109"/>
      <c r="S9" s="109"/>
      <c r="T9" s="109"/>
    </row>
    <row r="10" ht="52" customHeight="1" spans="1:20">
      <c r="A10" s="107" t="str">
        <f t="shared" si="0"/>
        <v>228001 昆明经济技术开发区党群服务中心（昆明经济技术开发区人才服务中心）</v>
      </c>
      <c r="B10" s="107" t="s">
        <v>413</v>
      </c>
      <c r="C10" s="108" t="s">
        <v>94</v>
      </c>
      <c r="D10" s="108" t="s">
        <v>95</v>
      </c>
      <c r="E10" s="108" t="s">
        <v>174</v>
      </c>
      <c r="F10" s="108" t="s">
        <v>175</v>
      </c>
      <c r="G10" s="109">
        <v>120000</v>
      </c>
      <c r="H10" s="109">
        <v>120000</v>
      </c>
      <c r="I10" s="109"/>
      <c r="J10" s="109"/>
      <c r="K10" s="109"/>
      <c r="L10" s="109"/>
      <c r="M10" s="109"/>
      <c r="N10" s="109"/>
      <c r="O10" s="109"/>
      <c r="P10" s="109"/>
      <c r="Q10" s="109"/>
      <c r="R10" s="109"/>
      <c r="S10" s="109"/>
      <c r="T10" s="109"/>
    </row>
    <row r="11" ht="52" customHeight="1" spans="1:20">
      <c r="A11" s="107" t="str">
        <f t="shared" si="0"/>
        <v>228001 昆明经济技术开发区党群服务中心（昆明经济技术开发区人才服务中心）</v>
      </c>
      <c r="B11" s="107" t="s">
        <v>243</v>
      </c>
      <c r="C11" s="108" t="s">
        <v>94</v>
      </c>
      <c r="D11" s="108" t="s">
        <v>95</v>
      </c>
      <c r="E11" s="108" t="s">
        <v>174</v>
      </c>
      <c r="F11" s="108" t="s">
        <v>175</v>
      </c>
      <c r="G11" s="109">
        <v>15372000</v>
      </c>
      <c r="H11" s="109">
        <v>15372000</v>
      </c>
      <c r="I11" s="109"/>
      <c r="J11" s="109"/>
      <c r="K11" s="109"/>
      <c r="L11" s="109"/>
      <c r="M11" s="109"/>
      <c r="N11" s="109"/>
      <c r="O11" s="109"/>
      <c r="P11" s="109"/>
      <c r="Q11" s="109"/>
      <c r="R11" s="109"/>
      <c r="S11" s="109"/>
      <c r="T11" s="109"/>
    </row>
    <row r="12" ht="52" customHeight="1" spans="1:20">
      <c r="A12" s="107" t="str">
        <f t="shared" si="0"/>
        <v>228001 昆明经济技术开发区党群服务中心（昆明经济技术开发区人才服务中心）</v>
      </c>
      <c r="B12" s="107" t="s">
        <v>247</v>
      </c>
      <c r="C12" s="108" t="s">
        <v>94</v>
      </c>
      <c r="D12" s="108" t="s">
        <v>95</v>
      </c>
      <c r="E12" s="108" t="s">
        <v>174</v>
      </c>
      <c r="F12" s="108" t="s">
        <v>175</v>
      </c>
      <c r="G12" s="109">
        <v>3010000</v>
      </c>
      <c r="H12" s="109">
        <v>3010000</v>
      </c>
      <c r="I12" s="109"/>
      <c r="J12" s="109"/>
      <c r="K12" s="109"/>
      <c r="L12" s="109"/>
      <c r="M12" s="109"/>
      <c r="N12" s="109"/>
      <c r="O12" s="109"/>
      <c r="P12" s="109"/>
      <c r="Q12" s="109"/>
      <c r="R12" s="109"/>
      <c r="S12" s="109"/>
      <c r="T12" s="109"/>
    </row>
    <row r="13" ht="52" customHeight="1" spans="1:20">
      <c r="A13" s="107" t="str">
        <f t="shared" si="0"/>
        <v>228001 昆明经济技术开发区党群服务中心（昆明经济技术开发区人才服务中心）</v>
      </c>
      <c r="B13" s="107" t="s">
        <v>353</v>
      </c>
      <c r="C13" s="108" t="s">
        <v>94</v>
      </c>
      <c r="D13" s="108" t="s">
        <v>95</v>
      </c>
      <c r="E13" s="108" t="s">
        <v>174</v>
      </c>
      <c r="F13" s="108" t="s">
        <v>175</v>
      </c>
      <c r="G13" s="109">
        <v>515000</v>
      </c>
      <c r="H13" s="109">
        <v>515000</v>
      </c>
      <c r="I13" s="109"/>
      <c r="J13" s="109"/>
      <c r="K13" s="109"/>
      <c r="L13" s="109"/>
      <c r="M13" s="109"/>
      <c r="N13" s="109"/>
      <c r="O13" s="109"/>
      <c r="P13" s="109"/>
      <c r="Q13" s="109"/>
      <c r="R13" s="109"/>
      <c r="S13" s="109"/>
      <c r="T13" s="109"/>
    </row>
    <row r="14" ht="52" customHeight="1" spans="1:20">
      <c r="A14" s="107" t="str">
        <f t="shared" si="0"/>
        <v>228001 昆明经济技术开发区党群服务中心（昆明经济技术开发区人才服务中心）</v>
      </c>
      <c r="B14" s="107" t="s">
        <v>343</v>
      </c>
      <c r="C14" s="108" t="s">
        <v>94</v>
      </c>
      <c r="D14" s="108" t="s">
        <v>95</v>
      </c>
      <c r="E14" s="108" t="s">
        <v>174</v>
      </c>
      <c r="F14" s="108" t="s">
        <v>175</v>
      </c>
      <c r="G14" s="109">
        <v>150000</v>
      </c>
      <c r="H14" s="109">
        <v>150000</v>
      </c>
      <c r="I14" s="109"/>
      <c r="J14" s="109"/>
      <c r="K14" s="109"/>
      <c r="L14" s="109"/>
      <c r="M14" s="109"/>
      <c r="N14" s="109"/>
      <c r="O14" s="109"/>
      <c r="P14" s="109"/>
      <c r="Q14" s="109"/>
      <c r="R14" s="109"/>
      <c r="S14" s="109"/>
      <c r="T14" s="109"/>
    </row>
    <row r="15" ht="52" customHeight="1" spans="1:20">
      <c r="A15" s="107" t="str">
        <f t="shared" si="0"/>
        <v>228001 昆明经济技术开发区党群服务中心（昆明经济技术开发区人才服务中心）</v>
      </c>
      <c r="B15" s="107" t="s">
        <v>306</v>
      </c>
      <c r="C15" s="108" t="s">
        <v>94</v>
      </c>
      <c r="D15" s="108" t="s">
        <v>95</v>
      </c>
      <c r="E15" s="108" t="s">
        <v>174</v>
      </c>
      <c r="F15" s="108" t="s">
        <v>175</v>
      </c>
      <c r="G15" s="109">
        <v>350000</v>
      </c>
      <c r="H15" s="109">
        <v>350000</v>
      </c>
      <c r="I15" s="109"/>
      <c r="J15" s="109"/>
      <c r="K15" s="109"/>
      <c r="L15" s="109"/>
      <c r="M15" s="109"/>
      <c r="N15" s="109"/>
      <c r="O15" s="109"/>
      <c r="P15" s="109"/>
      <c r="Q15" s="109"/>
      <c r="R15" s="109"/>
      <c r="S15" s="109"/>
      <c r="T15" s="109"/>
    </row>
    <row r="16" ht="52" customHeight="1" spans="1:20">
      <c r="A16" s="110" t="s">
        <v>49</v>
      </c>
      <c r="B16" s="111"/>
      <c r="C16" s="112"/>
      <c r="D16" s="112"/>
      <c r="E16" s="112"/>
      <c r="F16" s="113"/>
      <c r="G16" s="109">
        <v>20000000</v>
      </c>
      <c r="H16" s="109">
        <v>20000000</v>
      </c>
      <c r="I16" s="109"/>
      <c r="J16" s="109"/>
      <c r="K16" s="109"/>
      <c r="L16" s="109"/>
      <c r="M16" s="109"/>
      <c r="N16" s="109"/>
      <c r="O16" s="109"/>
      <c r="P16" s="109"/>
      <c r="Q16" s="109"/>
      <c r="R16" s="109"/>
      <c r="S16" s="109"/>
      <c r="T16" s="109"/>
    </row>
  </sheetData>
  <mergeCells count="15">
    <mergeCell ref="A2:T2"/>
    <mergeCell ref="A3:T3"/>
    <mergeCell ref="A4:I4"/>
    <mergeCell ref="H5:J5"/>
    <mergeCell ref="K5:M5"/>
    <mergeCell ref="O5:T5"/>
    <mergeCell ref="A16:F16"/>
    <mergeCell ref="A5:A6"/>
    <mergeCell ref="B5:B6"/>
    <mergeCell ref="C5:C6"/>
    <mergeCell ref="D5:D6"/>
    <mergeCell ref="E5:E6"/>
    <mergeCell ref="F5:F6"/>
    <mergeCell ref="G5:G6"/>
    <mergeCell ref="N5:N6"/>
  </mergeCells>
  <printOptions horizontalCentered="1"/>
  <pageMargins left="0.96" right="0.96" top="0.72" bottom="0.72" header="0" footer="0"/>
  <pageSetup paperSize="9" scale="60" orientation="landscape"/>
  <headerFooter>
    <oddFooter>&amp;C第&amp;P页，共&amp;N页&amp;R&amp;N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9"/>
  <sheetViews>
    <sheetView showZeros="0" workbookViewId="0">
      <pane ySplit="1" topLeftCell="A2" activePane="bottomLeft" state="frozen"/>
      <selection/>
      <selection pane="bottomLeft" activeCell="T21" sqref="T21"/>
    </sheetView>
  </sheetViews>
  <sheetFormatPr defaultColWidth="9.14814814814815" defaultRowHeight="14.25" customHeight="1"/>
  <cols>
    <col min="1" max="1" width="15.5" customWidth="1"/>
    <col min="2" max="25" width="5.62962962962963" customWidth="1"/>
  </cols>
  <sheetData>
    <row r="1" customHeight="1" spans="1:25">
      <c r="A1" s="1"/>
      <c r="B1" s="1"/>
      <c r="C1" s="1"/>
      <c r="D1" s="1"/>
      <c r="E1" s="1"/>
      <c r="F1" s="1"/>
      <c r="G1" s="1"/>
      <c r="H1" s="1"/>
      <c r="I1" s="1"/>
      <c r="J1" s="1"/>
      <c r="K1" s="1"/>
      <c r="L1" s="1"/>
      <c r="M1" s="1"/>
      <c r="N1" s="1"/>
      <c r="O1" s="1"/>
      <c r="P1" s="1"/>
      <c r="Q1" s="1"/>
      <c r="R1" s="1"/>
      <c r="S1" s="1"/>
      <c r="T1" s="1"/>
      <c r="U1" s="1"/>
      <c r="V1" s="1"/>
      <c r="W1" s="1"/>
      <c r="X1" s="1"/>
      <c r="Y1" s="1"/>
    </row>
    <row r="2" ht="17.25" customHeight="1" spans="4:25">
      <c r="D2" s="69"/>
      <c r="W2" s="89"/>
      <c r="X2" s="89"/>
      <c r="Y2" s="89"/>
    </row>
    <row r="3" ht="41.25" customHeight="1" spans="1:25">
      <c r="A3" s="70" t="str">
        <f>"2025"&amp;"年市对下转移支付预算表"</f>
        <v>2025年市对下转移支付预算表</v>
      </c>
      <c r="B3" s="71"/>
      <c r="C3" s="71"/>
      <c r="D3" s="71"/>
      <c r="E3" s="71"/>
      <c r="F3" s="71"/>
      <c r="G3" s="71"/>
      <c r="H3" s="71"/>
      <c r="I3" s="71"/>
      <c r="J3" s="71"/>
      <c r="K3" s="71"/>
      <c r="L3" s="71"/>
      <c r="M3" s="71"/>
      <c r="N3" s="71"/>
      <c r="O3" s="71"/>
      <c r="P3" s="71"/>
      <c r="Q3" s="71"/>
      <c r="R3" s="71"/>
      <c r="S3" s="71"/>
      <c r="T3" s="71"/>
      <c r="U3" s="71"/>
      <c r="V3" s="71"/>
      <c r="W3" s="90"/>
      <c r="X3" s="90"/>
      <c r="Y3" s="71"/>
    </row>
    <row r="4" ht="18" customHeight="1" spans="1:25">
      <c r="A4" s="72" t="str">
        <f>"单位名称："&amp;"昆明经济技术开发区党群服务中心（昆明经济技术开发区人才服务中心）"</f>
        <v>单位名称：昆明经济技术开发区党群服务中心（昆明经济技术开发区人才服务中心）</v>
      </c>
      <c r="B4" s="73"/>
      <c r="C4" s="73"/>
      <c r="D4" s="74"/>
      <c r="E4" s="75"/>
      <c r="F4" s="75"/>
      <c r="G4" s="75"/>
      <c r="H4" s="75"/>
      <c r="I4" s="75"/>
      <c r="W4" s="91"/>
      <c r="X4" s="91"/>
      <c r="Y4" s="91" t="s">
        <v>0</v>
      </c>
    </row>
    <row r="5" ht="19.5" customHeight="1" spans="1:25">
      <c r="A5" s="76" t="s">
        <v>454</v>
      </c>
      <c r="B5" s="77" t="s">
        <v>233</v>
      </c>
      <c r="C5" s="78"/>
      <c r="D5" s="78"/>
      <c r="E5" s="77" t="s">
        <v>461</v>
      </c>
      <c r="F5" s="78"/>
      <c r="G5" s="78"/>
      <c r="H5" s="78"/>
      <c r="I5" s="78"/>
      <c r="J5" s="78"/>
      <c r="K5" s="78"/>
      <c r="L5" s="78"/>
      <c r="M5" s="78"/>
      <c r="N5" s="78"/>
      <c r="O5" s="78"/>
      <c r="P5" s="78"/>
      <c r="Q5" s="78"/>
      <c r="R5" s="78"/>
      <c r="S5" s="78"/>
      <c r="T5" s="78"/>
      <c r="U5" s="78"/>
      <c r="V5" s="78"/>
      <c r="W5" s="92"/>
      <c r="X5" s="93"/>
      <c r="Y5" s="76" t="s">
        <v>462</v>
      </c>
    </row>
    <row r="6" ht="40.5" customHeight="1" spans="1:25">
      <c r="A6" s="79"/>
      <c r="B6" s="80" t="s">
        <v>49</v>
      </c>
      <c r="C6" s="81" t="s">
        <v>52</v>
      </c>
      <c r="D6" s="82" t="s">
        <v>458</v>
      </c>
      <c r="E6" s="83" t="s">
        <v>463</v>
      </c>
      <c r="F6" s="83" t="s">
        <v>464</v>
      </c>
      <c r="G6" s="83" t="s">
        <v>465</v>
      </c>
      <c r="H6" s="83" t="s">
        <v>466</v>
      </c>
      <c r="I6" s="83" t="s">
        <v>467</v>
      </c>
      <c r="J6" s="83" t="s">
        <v>468</v>
      </c>
      <c r="K6" s="83" t="s">
        <v>469</v>
      </c>
      <c r="L6" s="83" t="s">
        <v>470</v>
      </c>
      <c r="M6" s="83" t="s">
        <v>471</v>
      </c>
      <c r="N6" s="83" t="s">
        <v>472</v>
      </c>
      <c r="O6" s="83" t="s">
        <v>473</v>
      </c>
      <c r="P6" s="83" t="s">
        <v>474</v>
      </c>
      <c r="Q6" s="83" t="s">
        <v>475</v>
      </c>
      <c r="R6" s="83" t="s">
        <v>476</v>
      </c>
      <c r="S6" s="83" t="s">
        <v>477</v>
      </c>
      <c r="T6" s="83" t="s">
        <v>478</v>
      </c>
      <c r="U6" s="83" t="s">
        <v>479</v>
      </c>
      <c r="V6" s="83" t="s">
        <v>480</v>
      </c>
      <c r="W6" s="83" t="s">
        <v>481</v>
      </c>
      <c r="X6" s="94" t="s">
        <v>482</v>
      </c>
      <c r="Y6" s="94" t="s">
        <v>481</v>
      </c>
    </row>
    <row r="7" ht="19.5" customHeight="1" spans="1:25">
      <c r="A7" s="84">
        <v>1</v>
      </c>
      <c r="B7" s="84">
        <v>2</v>
      </c>
      <c r="C7" s="84">
        <v>3</v>
      </c>
      <c r="D7" s="85">
        <v>4</v>
      </c>
      <c r="E7" s="83">
        <v>5</v>
      </c>
      <c r="F7" s="84">
        <v>6</v>
      </c>
      <c r="G7" s="84">
        <v>7</v>
      </c>
      <c r="H7" s="85">
        <v>8</v>
      </c>
      <c r="I7" s="84">
        <v>9</v>
      </c>
      <c r="J7" s="84">
        <v>10</v>
      </c>
      <c r="K7" s="84">
        <v>11</v>
      </c>
      <c r="L7" s="85">
        <v>12</v>
      </c>
      <c r="M7" s="84">
        <v>13</v>
      </c>
      <c r="N7" s="84">
        <v>14</v>
      </c>
      <c r="O7" s="84">
        <v>15</v>
      </c>
      <c r="P7" s="85">
        <v>16</v>
      </c>
      <c r="Q7" s="84">
        <v>17</v>
      </c>
      <c r="R7" s="84">
        <v>18</v>
      </c>
      <c r="S7" s="84">
        <v>19</v>
      </c>
      <c r="T7" s="85">
        <v>20</v>
      </c>
      <c r="U7" s="85">
        <v>21</v>
      </c>
      <c r="V7" s="85">
        <v>22</v>
      </c>
      <c r="W7" s="85">
        <v>23</v>
      </c>
      <c r="X7" s="85">
        <v>24</v>
      </c>
      <c r="Y7" s="84">
        <v>25</v>
      </c>
    </row>
    <row r="8" ht="19.5" customHeight="1" spans="1:25">
      <c r="A8" s="86"/>
      <c r="B8" s="87"/>
      <c r="C8" s="87"/>
      <c r="D8" s="87"/>
      <c r="E8" s="87"/>
      <c r="F8" s="87"/>
      <c r="G8" s="87"/>
      <c r="H8" s="87"/>
      <c r="I8" s="87"/>
      <c r="J8" s="87"/>
      <c r="K8" s="87"/>
      <c r="L8" s="87"/>
      <c r="M8" s="87"/>
      <c r="N8" s="87"/>
      <c r="O8" s="87"/>
      <c r="P8" s="87"/>
      <c r="Q8" s="87"/>
      <c r="R8" s="87"/>
      <c r="S8" s="87"/>
      <c r="T8" s="87"/>
      <c r="U8" s="87"/>
      <c r="V8" s="87"/>
      <c r="W8" s="87"/>
      <c r="X8" s="87"/>
      <c r="Y8" s="87"/>
    </row>
    <row r="9" ht="19.5" customHeight="1" spans="1:25">
      <c r="A9" s="88"/>
      <c r="B9" s="87"/>
      <c r="C9" s="87"/>
      <c r="D9" s="87"/>
      <c r="E9" s="87"/>
      <c r="F9" s="87"/>
      <c r="G9" s="87"/>
      <c r="H9" s="87"/>
      <c r="I9" s="87"/>
      <c r="J9" s="87"/>
      <c r="K9" s="87"/>
      <c r="L9" s="87"/>
      <c r="M9" s="87"/>
      <c r="N9" s="87"/>
      <c r="O9" s="87"/>
      <c r="P9" s="87"/>
      <c r="Q9" s="87"/>
      <c r="R9" s="87"/>
      <c r="S9" s="87"/>
      <c r="T9" s="87"/>
      <c r="U9" s="87"/>
      <c r="V9" s="87"/>
      <c r="W9" s="87"/>
      <c r="X9" s="87"/>
      <c r="Y9" s="87"/>
    </row>
  </sheetData>
  <mergeCells count="6">
    <mergeCell ref="A3:Y3"/>
    <mergeCell ref="A4:I4"/>
    <mergeCell ref="B5:D5"/>
    <mergeCell ref="E5:X5"/>
    <mergeCell ref="A5:A6"/>
    <mergeCell ref="Y5:Y6"/>
  </mergeCells>
  <printOptions horizontalCentered="1"/>
  <pageMargins left="0.96" right="0.96" top="0.72" bottom="0.72" header="0" footer="0"/>
  <pageSetup paperSize="9" scale="7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D12" sqref="D12"/>
    </sheetView>
  </sheetViews>
  <sheetFormatPr defaultColWidth="10.4259259259259" defaultRowHeight="14.25" customHeight="1"/>
  <cols>
    <col min="1" max="9" width="12.4444444444444" customWidth="1"/>
  </cols>
  <sheetData>
    <row r="1" customHeight="1" spans="1:9">
      <c r="A1" s="1"/>
      <c r="B1" s="1"/>
      <c r="C1" s="1"/>
      <c r="D1" s="1"/>
      <c r="E1" s="1"/>
      <c r="F1" s="1"/>
      <c r="G1" s="1"/>
      <c r="H1" s="1"/>
      <c r="I1" s="1"/>
    </row>
    <row r="2" customHeight="1" spans="1:9">
      <c r="A2" s="32"/>
      <c r="B2" s="33"/>
      <c r="C2" s="33"/>
      <c r="D2" s="34"/>
      <c r="E2" s="34"/>
      <c r="F2" s="34"/>
      <c r="G2" s="33"/>
      <c r="H2" s="33"/>
      <c r="I2" s="34"/>
    </row>
    <row r="3" ht="41.25" customHeight="1" spans="1:9">
      <c r="A3" s="35" t="str">
        <f>"2025"&amp;"年部门新增资产配置预算表"</f>
        <v>2025年部门新增资产配置预算表</v>
      </c>
      <c r="B3" s="33"/>
      <c r="C3" s="33"/>
      <c r="D3" s="34"/>
      <c r="E3" s="34"/>
      <c r="F3" s="34"/>
      <c r="G3" s="33"/>
      <c r="H3" s="33"/>
      <c r="I3" s="34"/>
    </row>
    <row r="4" ht="40" customHeight="1" spans="1:9">
      <c r="A4" s="36" t="str">
        <f>"单位名称："&amp;"昆明经济技术开发区党群服务中心
（昆明经济技术开发区人才服务中心）"</f>
        <v>单位名称：昆明经济技术开发区党群服务中心
（昆明经济技术开发区人才服务中心）</v>
      </c>
      <c r="B4" s="37"/>
      <c r="C4" s="37"/>
      <c r="D4" s="37"/>
      <c r="E4" s="37"/>
      <c r="F4" s="34"/>
      <c r="G4" s="33"/>
      <c r="H4" s="33"/>
      <c r="I4" s="66" t="s">
        <v>0</v>
      </c>
    </row>
    <row r="5" ht="28.5" customHeight="1" spans="1:9">
      <c r="A5" s="38" t="s">
        <v>156</v>
      </c>
      <c r="B5" s="39" t="s">
        <v>157</v>
      </c>
      <c r="C5" s="40" t="s">
        <v>483</v>
      </c>
      <c r="D5" s="38" t="s">
        <v>484</v>
      </c>
      <c r="E5" s="38" t="s">
        <v>485</v>
      </c>
      <c r="F5" s="38" t="s">
        <v>486</v>
      </c>
      <c r="G5" s="41" t="s">
        <v>487</v>
      </c>
      <c r="H5" s="42"/>
      <c r="I5" s="67"/>
    </row>
    <row r="6" ht="21" customHeight="1" spans="1:9">
      <c r="A6" s="43"/>
      <c r="B6" s="44"/>
      <c r="C6" s="44"/>
      <c r="D6" s="45"/>
      <c r="E6" s="44"/>
      <c r="F6" s="44"/>
      <c r="G6" s="46" t="s">
        <v>231</v>
      </c>
      <c r="H6" s="47" t="s">
        <v>232</v>
      </c>
      <c r="I6" s="47" t="s">
        <v>488</v>
      </c>
    </row>
    <row r="7" ht="17.25" customHeight="1" spans="1:9">
      <c r="A7" s="48" t="s">
        <v>75</v>
      </c>
      <c r="B7" s="49"/>
      <c r="C7" s="50" t="s">
        <v>76</v>
      </c>
      <c r="D7" s="48" t="s">
        <v>77</v>
      </c>
      <c r="E7" s="51" t="s">
        <v>78</v>
      </c>
      <c r="F7" s="48" t="s">
        <v>79</v>
      </c>
      <c r="G7" s="52" t="s">
        <v>80</v>
      </c>
      <c r="H7" s="53" t="s">
        <v>81</v>
      </c>
      <c r="I7" s="68" t="s">
        <v>82</v>
      </c>
    </row>
    <row r="8" ht="19.5" customHeight="1" spans="1:9">
      <c r="A8" s="54"/>
      <c r="B8" s="55"/>
      <c r="C8" s="55"/>
      <c r="D8" s="56"/>
      <c r="E8" s="57"/>
      <c r="F8" s="58"/>
      <c r="G8" s="59"/>
      <c r="H8" s="60"/>
      <c r="I8" s="60"/>
    </row>
    <row r="9" ht="19.5" customHeight="1" spans="1:9">
      <c r="A9" s="61" t="s">
        <v>49</v>
      </c>
      <c r="B9" s="62"/>
      <c r="C9" s="62"/>
      <c r="D9" s="63"/>
      <c r="E9" s="64"/>
      <c r="F9" s="65"/>
      <c r="G9" s="59"/>
      <c r="H9" s="60"/>
      <c r="I9" s="60"/>
    </row>
  </sheetData>
  <mergeCells count="11">
    <mergeCell ref="A2:I2"/>
    <mergeCell ref="A3:I3"/>
    <mergeCell ref="A4:E4"/>
    <mergeCell ref="G5:I5"/>
    <mergeCell ref="A9:F9"/>
    <mergeCell ref="A5:A6"/>
    <mergeCell ref="B5:B6"/>
    <mergeCell ref="C5:C6"/>
    <mergeCell ref="D5:D6"/>
    <mergeCell ref="E5:E6"/>
    <mergeCell ref="F5:F6"/>
  </mergeCells>
  <pageMargins left="0.75" right="0.75" top="1" bottom="1" header="0.5" footer="0.5"/>
  <pageSetup paperSize="9"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A5" sqref="A5:G19"/>
    </sheetView>
  </sheetViews>
  <sheetFormatPr defaultColWidth="9.14814814814815" defaultRowHeight="14.25" customHeight="1" outlineLevelCol="6"/>
  <cols>
    <col min="1" max="1" width="35.2777777777778" customWidth="1"/>
    <col min="2" max="4" width="28" customWidth="1"/>
    <col min="5" max="7" width="23.8518518518519" customWidth="1"/>
  </cols>
  <sheetData>
    <row r="1" customHeight="1" spans="1:7">
      <c r="A1" s="1"/>
      <c r="B1" s="1"/>
      <c r="C1" s="1"/>
      <c r="D1" s="1"/>
      <c r="E1" s="1"/>
      <c r="F1" s="1"/>
      <c r="G1" s="1"/>
    </row>
    <row r="2" ht="13.5" customHeight="1" spans="4:7">
      <c r="D2" s="2"/>
      <c r="G2" s="3"/>
    </row>
    <row r="3" ht="41.25" customHeight="1" spans="1:7">
      <c r="A3" s="4" t="str">
        <f>"2025"&amp;"年部门项目中期规划预算表"</f>
        <v>2025年部门项目中期规划预算表</v>
      </c>
      <c r="B3" s="4"/>
      <c r="C3" s="4"/>
      <c r="D3" s="4"/>
      <c r="E3" s="4"/>
      <c r="F3" s="4"/>
      <c r="G3" s="4"/>
    </row>
    <row r="4" ht="13.5" customHeight="1" spans="1:7">
      <c r="A4" s="5" t="str">
        <f>"单位名称："&amp;"昆明经济技术开发区党群服务中心（昆明经济技术开发区人才服务中心）"</f>
        <v>单位名称：昆明经济技术开发区党群服务中心（昆明经济技术开发区人才服务中心）</v>
      </c>
      <c r="B4" s="6"/>
      <c r="C4" s="6"/>
      <c r="D4" s="6"/>
      <c r="E4" s="7"/>
      <c r="F4" s="7"/>
      <c r="G4" s="8" t="s">
        <v>0</v>
      </c>
    </row>
    <row r="5" ht="21.75" customHeight="1" spans="1:7">
      <c r="A5" s="9" t="s">
        <v>460</v>
      </c>
      <c r="B5" s="9" t="s">
        <v>489</v>
      </c>
      <c r="C5" s="9" t="s">
        <v>158</v>
      </c>
      <c r="D5" s="10" t="s">
        <v>490</v>
      </c>
      <c r="E5" s="11" t="s">
        <v>52</v>
      </c>
      <c r="F5" s="12"/>
      <c r="G5" s="13"/>
    </row>
    <row r="6" ht="21.75" customHeight="1" spans="1:7">
      <c r="A6" s="14"/>
      <c r="B6" s="14"/>
      <c r="C6" s="14"/>
      <c r="D6" s="15"/>
      <c r="E6" s="16" t="str">
        <f>"2025"&amp;"年"</f>
        <v>2025年</v>
      </c>
      <c r="F6" s="17" t="str">
        <f>("2025"+1)&amp;"年"</f>
        <v>2026年</v>
      </c>
      <c r="G6" s="17" t="str">
        <f>("2025"+2)&amp;"年"</f>
        <v>2027年</v>
      </c>
    </row>
    <row r="7" ht="40.5" customHeight="1" spans="1:7">
      <c r="A7" s="18"/>
      <c r="B7" s="18"/>
      <c r="C7" s="18"/>
      <c r="D7" s="19"/>
      <c r="E7" s="20"/>
      <c r="F7" s="21"/>
      <c r="G7" s="21"/>
    </row>
    <row r="8" ht="15" customHeight="1" spans="1:7">
      <c r="A8" s="22">
        <v>1</v>
      </c>
      <c r="B8" s="22">
        <v>2</v>
      </c>
      <c r="C8" s="22">
        <v>3</v>
      </c>
      <c r="D8" s="22">
        <v>4</v>
      </c>
      <c r="E8" s="22">
        <v>5</v>
      </c>
      <c r="F8" s="22">
        <v>6</v>
      </c>
      <c r="G8" s="22">
        <v>7</v>
      </c>
    </row>
    <row r="9" customHeight="1" spans="1:7">
      <c r="A9" s="23" t="s">
        <v>63</v>
      </c>
      <c r="B9" s="24"/>
      <c r="C9" s="24"/>
      <c r="D9" s="24"/>
      <c r="E9" s="24">
        <v>20000000</v>
      </c>
      <c r="F9" s="24">
        <v>20000000</v>
      </c>
      <c r="G9" s="24">
        <v>633000</v>
      </c>
    </row>
    <row r="10" ht="17.25" customHeight="1" spans="1:7">
      <c r="A10" s="25"/>
      <c r="B10" s="26" t="s">
        <v>491</v>
      </c>
      <c r="C10" s="26" t="s">
        <v>243</v>
      </c>
      <c r="D10" s="25" t="s">
        <v>492</v>
      </c>
      <c r="E10" s="27">
        <v>15372000</v>
      </c>
      <c r="F10" s="27">
        <v>15372000</v>
      </c>
      <c r="G10" s="27"/>
    </row>
    <row r="11" ht="17.25" customHeight="1" spans="1:7">
      <c r="A11" s="28"/>
      <c r="B11" s="26" t="s">
        <v>491</v>
      </c>
      <c r="C11" s="26" t="s">
        <v>247</v>
      </c>
      <c r="D11" s="25" t="s">
        <v>492</v>
      </c>
      <c r="E11" s="27">
        <v>3010000</v>
      </c>
      <c r="F11" s="27">
        <v>3010000</v>
      </c>
      <c r="G11" s="27"/>
    </row>
    <row r="12" ht="17.25" customHeight="1" spans="1:7">
      <c r="A12" s="28"/>
      <c r="B12" s="26" t="s">
        <v>491</v>
      </c>
      <c r="C12" s="26" t="s">
        <v>353</v>
      </c>
      <c r="D12" s="25" t="s">
        <v>492</v>
      </c>
      <c r="E12" s="27">
        <v>515000</v>
      </c>
      <c r="F12" s="27">
        <v>515000</v>
      </c>
      <c r="G12" s="27"/>
    </row>
    <row r="13" ht="17.25" customHeight="1" spans="1:7">
      <c r="A13" s="28"/>
      <c r="B13" s="26" t="s">
        <v>491</v>
      </c>
      <c r="C13" s="26" t="s">
        <v>306</v>
      </c>
      <c r="D13" s="25" t="s">
        <v>492</v>
      </c>
      <c r="E13" s="27">
        <v>350000</v>
      </c>
      <c r="F13" s="27">
        <v>350000</v>
      </c>
      <c r="G13" s="27"/>
    </row>
    <row r="14" ht="17.25" customHeight="1" spans="1:7">
      <c r="A14" s="28"/>
      <c r="B14" s="26" t="s">
        <v>493</v>
      </c>
      <c r="C14" s="26" t="s">
        <v>413</v>
      </c>
      <c r="D14" s="25" t="s">
        <v>492</v>
      </c>
      <c r="E14" s="27">
        <v>120000</v>
      </c>
      <c r="F14" s="27">
        <v>120000</v>
      </c>
      <c r="G14" s="27"/>
    </row>
    <row r="15" ht="17.25" customHeight="1" spans="1:7">
      <c r="A15" s="28"/>
      <c r="B15" s="26" t="s">
        <v>493</v>
      </c>
      <c r="C15" s="26" t="s">
        <v>446</v>
      </c>
      <c r="D15" s="25" t="s">
        <v>492</v>
      </c>
      <c r="E15" s="27">
        <v>50000</v>
      </c>
      <c r="F15" s="27">
        <v>50000</v>
      </c>
      <c r="G15" s="27">
        <v>50000</v>
      </c>
    </row>
    <row r="16" ht="17.25" customHeight="1" spans="1:7">
      <c r="A16" s="28"/>
      <c r="B16" s="26" t="s">
        <v>493</v>
      </c>
      <c r="C16" s="26" t="s">
        <v>251</v>
      </c>
      <c r="D16" s="25" t="s">
        <v>492</v>
      </c>
      <c r="E16" s="27">
        <v>233000</v>
      </c>
      <c r="F16" s="27">
        <v>233000</v>
      </c>
      <c r="G16" s="27">
        <v>233000</v>
      </c>
    </row>
    <row r="17" ht="17.25" customHeight="1" spans="1:7">
      <c r="A17" s="28"/>
      <c r="B17" s="26" t="s">
        <v>493</v>
      </c>
      <c r="C17" s="26" t="s">
        <v>343</v>
      </c>
      <c r="D17" s="25" t="s">
        <v>492</v>
      </c>
      <c r="E17" s="27">
        <v>150000</v>
      </c>
      <c r="F17" s="27">
        <v>150000</v>
      </c>
      <c r="G17" s="27">
        <v>150000</v>
      </c>
    </row>
    <row r="18" ht="17.25" customHeight="1" spans="1:7">
      <c r="A18" s="28"/>
      <c r="B18" s="26" t="s">
        <v>493</v>
      </c>
      <c r="C18" s="26" t="s">
        <v>434</v>
      </c>
      <c r="D18" s="25" t="s">
        <v>492</v>
      </c>
      <c r="E18" s="27">
        <v>200000</v>
      </c>
      <c r="F18" s="27">
        <v>200000</v>
      </c>
      <c r="G18" s="27">
        <v>200000</v>
      </c>
    </row>
    <row r="19" ht="18.75" customHeight="1" spans="1:7">
      <c r="A19" s="29" t="s">
        <v>49</v>
      </c>
      <c r="B19" s="30" t="s">
        <v>494</v>
      </c>
      <c r="C19" s="30"/>
      <c r="D19" s="31"/>
      <c r="E19" s="27">
        <v>20000000</v>
      </c>
      <c r="F19" s="27">
        <v>20000000</v>
      </c>
      <c r="G19" s="27">
        <v>633000</v>
      </c>
    </row>
  </sheetData>
  <mergeCells count="11">
    <mergeCell ref="A3:G3"/>
    <mergeCell ref="A4:F4"/>
    <mergeCell ref="E5:G5"/>
    <mergeCell ref="A19:D19"/>
    <mergeCell ref="A5:A7"/>
    <mergeCell ref="B5:B7"/>
    <mergeCell ref="C5:C7"/>
    <mergeCell ref="D5:D7"/>
    <mergeCell ref="E6:E7"/>
    <mergeCell ref="F6:F7"/>
    <mergeCell ref="G6:G7"/>
  </mergeCells>
  <pageMargins left="0.75" right="0.75" top="1" bottom="1" header="0.5" footer="0.5"/>
  <pageSetup paperSize="9" scale="5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zoomScale="55" zoomScaleNormal="55" workbookViewId="0">
      <pane ySplit="1" topLeftCell="A2" activePane="bottomLeft" state="frozen"/>
      <selection/>
      <selection pane="bottomLeft" activeCell="A8" sqref="A8:T8"/>
    </sheetView>
  </sheetViews>
  <sheetFormatPr defaultColWidth="8.42592592592593" defaultRowHeight="12.75" customHeight="1"/>
  <cols>
    <col min="1" max="1" width="11.712962962963" customWidth="1"/>
    <col min="2" max="2" width="39.712962962963" customWidth="1"/>
    <col min="3" max="3" width="20.2777777777778" customWidth="1"/>
    <col min="4" max="5" width="20.712962962963" customWidth="1"/>
    <col min="6" max="20" width="11.5092592592593" customWidth="1"/>
  </cols>
  <sheetData>
    <row r="1" customHeight="1" spans="1:20">
      <c r="A1" s="1"/>
      <c r="B1" s="1"/>
      <c r="C1" s="1"/>
      <c r="D1" s="1"/>
      <c r="E1" s="1"/>
      <c r="F1" s="1"/>
      <c r="G1" s="1"/>
      <c r="H1" s="1"/>
      <c r="I1" s="1"/>
      <c r="J1" s="1"/>
      <c r="K1" s="1"/>
      <c r="L1" s="1"/>
      <c r="M1" s="1"/>
      <c r="N1" s="1"/>
      <c r="O1" s="1"/>
      <c r="P1" s="1"/>
      <c r="Q1" s="1"/>
      <c r="R1" s="1"/>
      <c r="S1" s="1"/>
      <c r="T1" s="1"/>
    </row>
    <row r="2" ht="17.25" customHeight="1" spans="1:1">
      <c r="A2" s="96"/>
    </row>
    <row r="3" ht="41.25" customHeight="1" spans="1:1">
      <c r="A3" s="97" t="str">
        <f>"2025"&amp;"年部门收入预算表"</f>
        <v>2025年部门收入预算表</v>
      </c>
    </row>
    <row r="4" ht="51" customHeight="1" spans="1:20">
      <c r="A4" s="352" t="str">
        <f>"单位名称："&amp;"昆明经济技术开发区党群服务中心（昆明经济技术开发区人才服务中心）"</f>
        <v>单位名称：昆明经济技术开发区党群服务中心（昆明经济技术开发区人才服务中心）</v>
      </c>
      <c r="B4" s="352"/>
      <c r="C4" s="352"/>
      <c r="D4" s="352"/>
      <c r="E4" s="352"/>
      <c r="F4" s="353"/>
      <c r="G4" s="353"/>
      <c r="H4" s="353"/>
      <c r="I4" s="353"/>
      <c r="J4" s="353"/>
      <c r="K4" s="353"/>
      <c r="L4" s="353"/>
      <c r="M4" s="353"/>
      <c r="N4" s="353"/>
      <c r="O4" s="353"/>
      <c r="P4" s="353"/>
      <c r="Q4" s="353"/>
      <c r="R4" s="353"/>
      <c r="S4" s="353"/>
      <c r="T4" s="380" t="s">
        <v>0</v>
      </c>
    </row>
    <row r="5" ht="49" customHeight="1" spans="1:20">
      <c r="A5" s="354" t="s">
        <v>47</v>
      </c>
      <c r="B5" s="355" t="s">
        <v>48</v>
      </c>
      <c r="C5" s="355" t="s">
        <v>49</v>
      </c>
      <c r="D5" s="356" t="s">
        <v>50</v>
      </c>
      <c r="E5" s="356"/>
      <c r="F5" s="356"/>
      <c r="G5" s="356"/>
      <c r="H5" s="356"/>
      <c r="I5" s="366"/>
      <c r="J5" s="356"/>
      <c r="K5" s="356"/>
      <c r="L5" s="356"/>
      <c r="M5" s="356"/>
      <c r="N5" s="367"/>
      <c r="O5" s="368" t="s">
        <v>43</v>
      </c>
      <c r="P5" s="369"/>
      <c r="Q5" s="369"/>
      <c r="R5" s="369"/>
      <c r="S5" s="369"/>
      <c r="T5" s="381"/>
    </row>
    <row r="6" ht="49" customHeight="1" spans="1:20">
      <c r="A6" s="357"/>
      <c r="B6" s="358"/>
      <c r="C6" s="358"/>
      <c r="D6" s="358" t="s">
        <v>51</v>
      </c>
      <c r="E6" s="358" t="s">
        <v>52</v>
      </c>
      <c r="F6" s="358" t="s">
        <v>53</v>
      </c>
      <c r="G6" s="358" t="s">
        <v>54</v>
      </c>
      <c r="H6" s="358" t="s">
        <v>55</v>
      </c>
      <c r="I6" s="370" t="s">
        <v>56</v>
      </c>
      <c r="J6" s="371"/>
      <c r="K6" s="371"/>
      <c r="L6" s="371"/>
      <c r="M6" s="371"/>
      <c r="N6" s="372"/>
      <c r="O6" s="373" t="s">
        <v>51</v>
      </c>
      <c r="P6" s="374" t="s">
        <v>52</v>
      </c>
      <c r="Q6" s="374" t="s">
        <v>53</v>
      </c>
      <c r="R6" s="374" t="s">
        <v>54</v>
      </c>
      <c r="S6" s="374" t="s">
        <v>55</v>
      </c>
      <c r="T6" s="374" t="s">
        <v>56</v>
      </c>
    </row>
    <row r="7" ht="49" customHeight="1" spans="1:20">
      <c r="A7" s="359"/>
      <c r="B7" s="360"/>
      <c r="C7" s="361"/>
      <c r="D7" s="361"/>
      <c r="E7" s="361"/>
      <c r="F7" s="361"/>
      <c r="G7" s="361"/>
      <c r="H7" s="361"/>
      <c r="I7" s="375" t="s">
        <v>51</v>
      </c>
      <c r="J7" s="372" t="s">
        <v>57</v>
      </c>
      <c r="K7" s="372" t="s">
        <v>58</v>
      </c>
      <c r="L7" s="372" t="s">
        <v>59</v>
      </c>
      <c r="M7" s="372" t="s">
        <v>60</v>
      </c>
      <c r="N7" s="372" t="s">
        <v>61</v>
      </c>
      <c r="O7" s="376"/>
      <c r="P7" s="377"/>
      <c r="Q7" s="377"/>
      <c r="R7" s="377"/>
      <c r="S7" s="377"/>
      <c r="T7" s="382"/>
    </row>
    <row r="8" ht="41" customHeight="1" spans="1:20">
      <c r="A8" s="362">
        <v>1</v>
      </c>
      <c r="B8" s="362">
        <v>2</v>
      </c>
      <c r="C8" s="362">
        <v>3</v>
      </c>
      <c r="D8" s="362">
        <v>4</v>
      </c>
      <c r="E8" s="362">
        <v>5</v>
      </c>
      <c r="F8" s="362">
        <v>6</v>
      </c>
      <c r="G8" s="362">
        <v>7</v>
      </c>
      <c r="H8" s="362">
        <v>8</v>
      </c>
      <c r="I8" s="378">
        <v>9</v>
      </c>
      <c r="J8" s="362">
        <v>10</v>
      </c>
      <c r="K8" s="362">
        <v>11</v>
      </c>
      <c r="L8" s="362">
        <v>12</v>
      </c>
      <c r="M8" s="362">
        <v>13</v>
      </c>
      <c r="N8" s="362">
        <v>14</v>
      </c>
      <c r="O8" s="379">
        <v>15</v>
      </c>
      <c r="P8" s="379">
        <v>16</v>
      </c>
      <c r="Q8" s="379">
        <v>17</v>
      </c>
      <c r="R8" s="379">
        <v>18</v>
      </c>
      <c r="S8" s="379">
        <v>19</v>
      </c>
      <c r="T8" s="379">
        <v>20</v>
      </c>
    </row>
    <row r="9" ht="70" customHeight="1" spans="1:20">
      <c r="A9" s="25" t="s">
        <v>62</v>
      </c>
      <c r="B9" s="25" t="s">
        <v>63</v>
      </c>
      <c r="C9" s="363">
        <v>146047038.32</v>
      </c>
      <c r="D9" s="363">
        <v>146047038.32</v>
      </c>
      <c r="E9" s="363">
        <v>146047038.32</v>
      </c>
      <c r="F9" s="363"/>
      <c r="G9" s="363"/>
      <c r="H9" s="363"/>
      <c r="I9" s="363"/>
      <c r="J9" s="363"/>
      <c r="K9" s="363"/>
      <c r="L9" s="363"/>
      <c r="M9" s="363"/>
      <c r="N9" s="363"/>
      <c r="O9" s="363"/>
      <c r="P9" s="363"/>
      <c r="Q9" s="363"/>
      <c r="R9" s="363"/>
      <c r="S9" s="363"/>
      <c r="T9" s="363"/>
    </row>
    <row r="10" ht="70" customHeight="1" spans="1:20">
      <c r="A10" s="364" t="s">
        <v>64</v>
      </c>
      <c r="B10" s="364" t="s">
        <v>63</v>
      </c>
      <c r="C10" s="363">
        <v>146047038.32</v>
      </c>
      <c r="D10" s="363">
        <v>146047038.32</v>
      </c>
      <c r="E10" s="363">
        <v>146047038.32</v>
      </c>
      <c r="F10" s="363"/>
      <c r="G10" s="363"/>
      <c r="H10" s="363"/>
      <c r="I10" s="363"/>
      <c r="J10" s="363"/>
      <c r="K10" s="363"/>
      <c r="L10" s="363"/>
      <c r="M10" s="363"/>
      <c r="N10" s="363"/>
      <c r="O10" s="363"/>
      <c r="P10" s="363"/>
      <c r="Q10" s="363"/>
      <c r="R10" s="363"/>
      <c r="S10" s="363"/>
      <c r="T10" s="363"/>
    </row>
    <row r="11" ht="63" customHeight="1" spans="1:20">
      <c r="A11" s="365" t="s">
        <v>49</v>
      </c>
      <c r="B11" s="365"/>
      <c r="C11" s="363">
        <v>146047038.32</v>
      </c>
      <c r="D11" s="363">
        <v>146047038.32</v>
      </c>
      <c r="E11" s="363">
        <v>146047038.32</v>
      </c>
      <c r="F11" s="363"/>
      <c r="G11" s="363"/>
      <c r="H11" s="363"/>
      <c r="I11" s="363"/>
      <c r="J11" s="363"/>
      <c r="K11" s="363"/>
      <c r="L11" s="363"/>
      <c r="M11" s="363"/>
      <c r="N11" s="363"/>
      <c r="O11" s="363"/>
      <c r="P11" s="363"/>
      <c r="Q11" s="363"/>
      <c r="R11" s="363"/>
      <c r="S11" s="363"/>
      <c r="T11" s="363"/>
    </row>
  </sheetData>
  <mergeCells count="21">
    <mergeCell ref="A2:T2"/>
    <mergeCell ref="A3:T3"/>
    <mergeCell ref="A4:E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9" scale="4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2"/>
  <sheetViews>
    <sheetView showZeros="0" zoomScale="70" zoomScaleNormal="70" workbookViewId="0">
      <pane ySplit="1" topLeftCell="A2" activePane="bottomLeft" state="frozen"/>
      <selection/>
      <selection pane="bottomLeft" activeCell="A5" sqref="A5:A6"/>
    </sheetView>
  </sheetViews>
  <sheetFormatPr defaultColWidth="14" defaultRowHeight="12.75" customHeight="1"/>
  <cols>
    <col min="1" max="1" width="14.8518518518519" customWidth="1"/>
    <col min="2" max="2" width="28.8518518518519" customWidth="1"/>
    <col min="3" max="3" width="19.2777777777778" customWidth="1"/>
    <col min="4" max="4" width="20.2777777777778" customWidth="1"/>
    <col min="5" max="5" width="17" customWidth="1"/>
    <col min="6" max="6" width="22" customWidth="1"/>
    <col min="7" max="15" width="8.72222222222222" style="114" customWidth="1"/>
  </cols>
  <sheetData>
    <row r="1" customHeight="1" spans="1:15">
      <c r="A1" s="1"/>
      <c r="B1" s="1"/>
      <c r="C1" s="1"/>
      <c r="D1" s="1"/>
      <c r="E1" s="1"/>
      <c r="F1" s="1"/>
      <c r="G1" s="115"/>
      <c r="H1" s="115"/>
      <c r="I1" s="115"/>
      <c r="J1" s="115"/>
      <c r="K1" s="115"/>
      <c r="L1" s="115"/>
      <c r="M1" s="115"/>
      <c r="N1" s="115"/>
      <c r="O1" s="115"/>
    </row>
    <row r="2" ht="17.25" customHeight="1" spans="1:1">
      <c r="A2" s="256"/>
    </row>
    <row r="3" ht="41.25" customHeight="1" spans="1:1">
      <c r="A3" s="35" t="str">
        <f>"2025"&amp;"年部门支出预算表"</f>
        <v>2025年部门支出预算表</v>
      </c>
    </row>
    <row r="4" ht="17.25" customHeight="1" spans="1:15">
      <c r="A4" s="320" t="str">
        <f>"单位名称："&amp;"昆明经济技术开发区党群服务中心（昆明经济技术开发区人才服务中心）"</f>
        <v>单位名称：昆明经济技术开发区党群服务中心（昆明经济技术开发区人才服务中心）</v>
      </c>
      <c r="B4" s="320"/>
      <c r="C4" s="320"/>
      <c r="D4" s="320"/>
      <c r="O4" s="66" t="s">
        <v>0</v>
      </c>
    </row>
    <row r="5" ht="27" customHeight="1" spans="1:15">
      <c r="A5" s="321" t="s">
        <v>65</v>
      </c>
      <c r="B5" s="321" t="s">
        <v>66</v>
      </c>
      <c r="C5" s="321" t="s">
        <v>49</v>
      </c>
      <c r="D5" s="322" t="s">
        <v>52</v>
      </c>
      <c r="E5" s="323"/>
      <c r="F5" s="324"/>
      <c r="G5" s="325" t="s">
        <v>53</v>
      </c>
      <c r="H5" s="326" t="s">
        <v>54</v>
      </c>
      <c r="I5" s="326" t="s">
        <v>67</v>
      </c>
      <c r="J5" s="343" t="s">
        <v>56</v>
      </c>
      <c r="K5" s="344"/>
      <c r="L5" s="344"/>
      <c r="M5" s="344"/>
      <c r="N5" s="345"/>
      <c r="O5" s="346"/>
    </row>
    <row r="6" ht="71" customHeight="1" spans="1:15">
      <c r="A6" s="327"/>
      <c r="B6" s="327"/>
      <c r="C6" s="328"/>
      <c r="D6" s="329" t="s">
        <v>51</v>
      </c>
      <c r="E6" s="329" t="s">
        <v>68</v>
      </c>
      <c r="F6" s="329" t="s">
        <v>69</v>
      </c>
      <c r="G6" s="330"/>
      <c r="H6" s="331"/>
      <c r="I6" s="347"/>
      <c r="J6" s="348" t="s">
        <v>51</v>
      </c>
      <c r="K6" s="349" t="s">
        <v>70</v>
      </c>
      <c r="L6" s="349" t="s">
        <v>71</v>
      </c>
      <c r="M6" s="349" t="s">
        <v>72</v>
      </c>
      <c r="N6" s="349" t="s">
        <v>73</v>
      </c>
      <c r="O6" s="349" t="s">
        <v>74</v>
      </c>
    </row>
    <row r="7" ht="28" customHeight="1" spans="1:15">
      <c r="A7" s="332" t="s">
        <v>75</v>
      </c>
      <c r="B7" s="332" t="s">
        <v>76</v>
      </c>
      <c r="C7" s="332" t="s">
        <v>77</v>
      </c>
      <c r="D7" s="333" t="s">
        <v>78</v>
      </c>
      <c r="E7" s="333" t="s">
        <v>79</v>
      </c>
      <c r="F7" s="333" t="s">
        <v>80</v>
      </c>
      <c r="G7" s="334" t="s">
        <v>81</v>
      </c>
      <c r="H7" s="334" t="s">
        <v>82</v>
      </c>
      <c r="I7" s="334" t="s">
        <v>83</v>
      </c>
      <c r="J7" s="334" t="s">
        <v>84</v>
      </c>
      <c r="K7" s="334" t="s">
        <v>85</v>
      </c>
      <c r="L7" s="334" t="s">
        <v>86</v>
      </c>
      <c r="M7" s="334" t="s">
        <v>87</v>
      </c>
      <c r="N7" s="350" t="s">
        <v>88</v>
      </c>
      <c r="O7" s="334" t="s">
        <v>89</v>
      </c>
    </row>
    <row r="8" ht="41" customHeight="1" spans="1:15">
      <c r="A8" s="335" t="s">
        <v>90</v>
      </c>
      <c r="B8" s="335" t="s">
        <v>91</v>
      </c>
      <c r="C8" s="336">
        <v>144207038.32</v>
      </c>
      <c r="D8" s="337">
        <v>144207038.32</v>
      </c>
      <c r="E8" s="337">
        <v>124207038.32</v>
      </c>
      <c r="F8" s="337">
        <v>20000000</v>
      </c>
      <c r="G8" s="338"/>
      <c r="H8" s="338"/>
      <c r="I8" s="338"/>
      <c r="J8" s="338"/>
      <c r="K8" s="338"/>
      <c r="L8" s="338"/>
      <c r="M8" s="338"/>
      <c r="N8" s="351"/>
      <c r="O8" s="351"/>
    </row>
    <row r="9" ht="41" customHeight="1" spans="1:15">
      <c r="A9" s="339" t="s">
        <v>92</v>
      </c>
      <c r="B9" s="339" t="s">
        <v>93</v>
      </c>
      <c r="C9" s="336">
        <v>144207038.32</v>
      </c>
      <c r="D9" s="337">
        <v>144207038.32</v>
      </c>
      <c r="E9" s="337">
        <v>124207038.32</v>
      </c>
      <c r="F9" s="337">
        <v>20000000</v>
      </c>
      <c r="G9" s="338"/>
      <c r="H9" s="338"/>
      <c r="I9" s="338"/>
      <c r="J9" s="338"/>
      <c r="K9" s="338"/>
      <c r="L9" s="338"/>
      <c r="M9" s="338"/>
      <c r="N9" s="351"/>
      <c r="O9" s="351"/>
    </row>
    <row r="10" ht="41" customHeight="1" spans="1:15">
      <c r="A10" s="340" t="s">
        <v>94</v>
      </c>
      <c r="B10" s="340" t="s">
        <v>95</v>
      </c>
      <c r="C10" s="336">
        <v>144207038.32</v>
      </c>
      <c r="D10" s="337">
        <v>144207038.32</v>
      </c>
      <c r="E10" s="337">
        <v>124207038.32</v>
      </c>
      <c r="F10" s="337">
        <v>20000000</v>
      </c>
      <c r="G10" s="338"/>
      <c r="H10" s="338"/>
      <c r="I10" s="338"/>
      <c r="J10" s="338"/>
      <c r="K10" s="338"/>
      <c r="L10" s="338"/>
      <c r="M10" s="338"/>
      <c r="N10" s="351"/>
      <c r="O10" s="351"/>
    </row>
    <row r="11" ht="41" customHeight="1" spans="1:15">
      <c r="A11" s="335" t="s">
        <v>96</v>
      </c>
      <c r="B11" s="335" t="s">
        <v>97</v>
      </c>
      <c r="C11" s="336">
        <v>880000</v>
      </c>
      <c r="D11" s="337">
        <v>880000</v>
      </c>
      <c r="E11" s="337">
        <v>880000</v>
      </c>
      <c r="F11" s="337"/>
      <c r="G11" s="338"/>
      <c r="H11" s="338"/>
      <c r="I11" s="338"/>
      <c r="J11" s="338"/>
      <c r="K11" s="338"/>
      <c r="L11" s="338"/>
      <c r="M11" s="338"/>
      <c r="N11" s="351"/>
      <c r="O11" s="351"/>
    </row>
    <row r="12" ht="41" customHeight="1" spans="1:15">
      <c r="A12" s="339" t="s">
        <v>98</v>
      </c>
      <c r="B12" s="339" t="s">
        <v>99</v>
      </c>
      <c r="C12" s="336">
        <v>880000</v>
      </c>
      <c r="D12" s="337">
        <v>880000</v>
      </c>
      <c r="E12" s="337">
        <v>880000</v>
      </c>
      <c r="F12" s="337"/>
      <c r="G12" s="338"/>
      <c r="H12" s="338"/>
      <c r="I12" s="338"/>
      <c r="J12" s="338"/>
      <c r="K12" s="338"/>
      <c r="L12" s="338"/>
      <c r="M12" s="338"/>
      <c r="N12" s="351"/>
      <c r="O12" s="351"/>
    </row>
    <row r="13" ht="41" customHeight="1" spans="1:15">
      <c r="A13" s="340" t="s">
        <v>100</v>
      </c>
      <c r="B13" s="340" t="s">
        <v>101</v>
      </c>
      <c r="C13" s="336">
        <v>580000</v>
      </c>
      <c r="D13" s="337">
        <v>580000</v>
      </c>
      <c r="E13" s="337">
        <v>580000</v>
      </c>
      <c r="F13" s="337"/>
      <c r="G13" s="338"/>
      <c r="H13" s="338"/>
      <c r="I13" s="338"/>
      <c r="J13" s="338"/>
      <c r="K13" s="338"/>
      <c r="L13" s="338"/>
      <c r="M13" s="338"/>
      <c r="N13" s="351"/>
      <c r="O13" s="351"/>
    </row>
    <row r="14" ht="41" customHeight="1" spans="1:15">
      <c r="A14" s="340" t="s">
        <v>102</v>
      </c>
      <c r="B14" s="340" t="s">
        <v>103</v>
      </c>
      <c r="C14" s="336">
        <v>300000</v>
      </c>
      <c r="D14" s="337">
        <v>300000</v>
      </c>
      <c r="E14" s="337">
        <v>300000</v>
      </c>
      <c r="F14" s="337"/>
      <c r="G14" s="338"/>
      <c r="H14" s="338"/>
      <c r="I14" s="338"/>
      <c r="J14" s="338"/>
      <c r="K14" s="338"/>
      <c r="L14" s="338"/>
      <c r="M14" s="338"/>
      <c r="N14" s="351"/>
      <c r="O14" s="351"/>
    </row>
    <row r="15" ht="41" customHeight="1" spans="1:15">
      <c r="A15" s="335" t="s">
        <v>104</v>
      </c>
      <c r="B15" s="335" t="s">
        <v>105</v>
      </c>
      <c r="C15" s="336">
        <v>410000</v>
      </c>
      <c r="D15" s="337">
        <v>410000</v>
      </c>
      <c r="E15" s="337">
        <v>410000</v>
      </c>
      <c r="F15" s="337"/>
      <c r="G15" s="338"/>
      <c r="H15" s="338"/>
      <c r="I15" s="338"/>
      <c r="J15" s="338"/>
      <c r="K15" s="338"/>
      <c r="L15" s="338"/>
      <c r="M15" s="338"/>
      <c r="N15" s="351"/>
      <c r="O15" s="351"/>
    </row>
    <row r="16" ht="41" customHeight="1" spans="1:15">
      <c r="A16" s="339" t="s">
        <v>106</v>
      </c>
      <c r="B16" s="339" t="s">
        <v>107</v>
      </c>
      <c r="C16" s="336">
        <v>410000</v>
      </c>
      <c r="D16" s="337">
        <v>410000</v>
      </c>
      <c r="E16" s="337">
        <v>410000</v>
      </c>
      <c r="F16" s="337"/>
      <c r="G16" s="338"/>
      <c r="H16" s="338"/>
      <c r="I16" s="338"/>
      <c r="J16" s="338"/>
      <c r="K16" s="338"/>
      <c r="L16" s="338"/>
      <c r="M16" s="338"/>
      <c r="N16" s="351"/>
      <c r="O16" s="351"/>
    </row>
    <row r="17" ht="41" customHeight="1" spans="1:15">
      <c r="A17" s="340" t="s">
        <v>108</v>
      </c>
      <c r="B17" s="340" t="s">
        <v>109</v>
      </c>
      <c r="C17" s="336">
        <v>400000</v>
      </c>
      <c r="D17" s="337">
        <v>400000</v>
      </c>
      <c r="E17" s="337">
        <v>400000</v>
      </c>
      <c r="F17" s="337"/>
      <c r="G17" s="338"/>
      <c r="H17" s="338"/>
      <c r="I17" s="338"/>
      <c r="J17" s="338"/>
      <c r="K17" s="338"/>
      <c r="L17" s="338"/>
      <c r="M17" s="338"/>
      <c r="N17" s="351"/>
      <c r="O17" s="351"/>
    </row>
    <row r="18" ht="41" customHeight="1" spans="1:15">
      <c r="A18" s="340" t="s">
        <v>110</v>
      </c>
      <c r="B18" s="340" t="s">
        <v>111</v>
      </c>
      <c r="C18" s="336">
        <v>10000</v>
      </c>
      <c r="D18" s="337">
        <v>10000</v>
      </c>
      <c r="E18" s="337">
        <v>10000</v>
      </c>
      <c r="F18" s="337"/>
      <c r="G18" s="338"/>
      <c r="H18" s="338"/>
      <c r="I18" s="338"/>
      <c r="J18" s="338"/>
      <c r="K18" s="338"/>
      <c r="L18" s="338"/>
      <c r="M18" s="338"/>
      <c r="N18" s="351"/>
      <c r="O18" s="351"/>
    </row>
    <row r="19" ht="41" customHeight="1" spans="1:15">
      <c r="A19" s="335" t="s">
        <v>112</v>
      </c>
      <c r="B19" s="335" t="s">
        <v>113</v>
      </c>
      <c r="C19" s="336">
        <v>550000</v>
      </c>
      <c r="D19" s="337">
        <v>550000</v>
      </c>
      <c r="E19" s="337">
        <v>550000</v>
      </c>
      <c r="F19" s="337"/>
      <c r="G19" s="338"/>
      <c r="H19" s="338"/>
      <c r="I19" s="338"/>
      <c r="J19" s="338"/>
      <c r="K19" s="338"/>
      <c r="L19" s="338"/>
      <c r="M19" s="338"/>
      <c r="N19" s="351"/>
      <c r="O19" s="351"/>
    </row>
    <row r="20" ht="41" customHeight="1" spans="1:15">
      <c r="A20" s="339" t="s">
        <v>114</v>
      </c>
      <c r="B20" s="339" t="s">
        <v>115</v>
      </c>
      <c r="C20" s="336">
        <v>550000</v>
      </c>
      <c r="D20" s="337">
        <v>550000</v>
      </c>
      <c r="E20" s="337">
        <v>550000</v>
      </c>
      <c r="F20" s="337"/>
      <c r="G20" s="338"/>
      <c r="H20" s="338"/>
      <c r="I20" s="338"/>
      <c r="J20" s="338"/>
      <c r="K20" s="338"/>
      <c r="L20" s="338"/>
      <c r="M20" s="338"/>
      <c r="N20" s="351"/>
      <c r="O20" s="351"/>
    </row>
    <row r="21" ht="41" customHeight="1" spans="1:15">
      <c r="A21" s="340" t="s">
        <v>116</v>
      </c>
      <c r="B21" s="340" t="s">
        <v>117</v>
      </c>
      <c r="C21" s="336">
        <v>550000</v>
      </c>
      <c r="D21" s="337">
        <v>550000</v>
      </c>
      <c r="E21" s="337">
        <v>550000</v>
      </c>
      <c r="F21" s="337"/>
      <c r="G21" s="338"/>
      <c r="H21" s="338"/>
      <c r="I21" s="338"/>
      <c r="J21" s="338"/>
      <c r="K21" s="338"/>
      <c r="L21" s="338"/>
      <c r="M21" s="338"/>
      <c r="N21" s="351"/>
      <c r="O21" s="351"/>
    </row>
    <row r="22" ht="41" customHeight="1" spans="1:15">
      <c r="A22" s="341" t="s">
        <v>49</v>
      </c>
      <c r="B22" s="342"/>
      <c r="C22" s="337">
        <v>146047038.32</v>
      </c>
      <c r="D22" s="337">
        <v>146047038.32</v>
      </c>
      <c r="E22" s="337">
        <v>126047038.32</v>
      </c>
      <c r="F22" s="337">
        <v>20000000</v>
      </c>
      <c r="G22" s="338"/>
      <c r="H22" s="338"/>
      <c r="I22" s="338"/>
      <c r="J22" s="338"/>
      <c r="K22" s="338"/>
      <c r="L22" s="338"/>
      <c r="M22" s="338"/>
      <c r="N22" s="338"/>
      <c r="O22" s="338"/>
    </row>
  </sheetData>
  <mergeCells count="12">
    <mergeCell ref="A2:O2"/>
    <mergeCell ref="A3:O3"/>
    <mergeCell ref="A4:D4"/>
    <mergeCell ref="D5:F5"/>
    <mergeCell ref="J5:O5"/>
    <mergeCell ref="A22:B22"/>
    <mergeCell ref="A5:A6"/>
    <mergeCell ref="B5:B6"/>
    <mergeCell ref="C5:C6"/>
    <mergeCell ref="G5:G6"/>
    <mergeCell ref="H5:H6"/>
    <mergeCell ref="I5:I6"/>
  </mergeCells>
  <pageMargins left="0.75" right="0.75" top="1" bottom="1" header="0.5" footer="0.5"/>
  <pageSetup paperSize="9" scale="5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Zeros="0" zoomScale="70" zoomScaleNormal="70" workbookViewId="0">
      <pane ySplit="1" topLeftCell="A2" activePane="bottomLeft" state="frozen"/>
      <selection/>
      <selection pane="bottomLeft" activeCell="A1" sqref="A1:D35"/>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178"/>
      <c r="B2" s="256"/>
      <c r="C2" s="256"/>
      <c r="D2" s="256"/>
    </row>
    <row r="3" ht="41.25" customHeight="1" spans="1:1">
      <c r="A3" s="35" t="str">
        <f>"2025"&amp;"年部门财政拨款收支预算总表"</f>
        <v>2025年部门财政拨款收支预算总表</v>
      </c>
    </row>
    <row r="4" ht="17.25" customHeight="1" spans="1:4">
      <c r="A4" s="306" t="str">
        <f>"单位名称："&amp;"昆明经济技术开发区党群服务中心（昆明经济技术开发区人才服务中心）"</f>
        <v>单位名称：昆明经济技术开发区党群服务中心（昆明经济技术开发区人才服务中心）</v>
      </c>
      <c r="B4" s="307"/>
      <c r="D4" s="256" t="s">
        <v>0</v>
      </c>
    </row>
    <row r="5" ht="17.25" customHeight="1" spans="1:4">
      <c r="A5" s="106" t="s">
        <v>1</v>
      </c>
      <c r="B5" s="308"/>
      <c r="C5" s="106" t="s">
        <v>2</v>
      </c>
      <c r="D5" s="308"/>
    </row>
    <row r="6" ht="18.75" customHeight="1" spans="1:4">
      <c r="A6" s="106" t="s">
        <v>3</v>
      </c>
      <c r="B6" s="106" t="str">
        <f t="shared" ref="B6:D6" si="0">"2025"&amp;"年预算"</f>
        <v>2025年预算</v>
      </c>
      <c r="C6" s="106" t="s">
        <v>4</v>
      </c>
      <c r="D6" s="263" t="str">
        <f t="shared" si="0"/>
        <v>2025年预算</v>
      </c>
    </row>
    <row r="7" ht="16.5" customHeight="1" spans="1:4">
      <c r="A7" s="309" t="s">
        <v>118</v>
      </c>
      <c r="B7" s="310">
        <v>146047038.32</v>
      </c>
      <c r="C7" s="309" t="s">
        <v>119</v>
      </c>
      <c r="D7" s="310">
        <v>146047038.32</v>
      </c>
    </row>
    <row r="8" ht="16.5" customHeight="1" spans="1:4">
      <c r="A8" s="309" t="s">
        <v>120</v>
      </c>
      <c r="B8" s="310">
        <v>146047038.32</v>
      </c>
      <c r="C8" s="309" t="s">
        <v>121</v>
      </c>
      <c r="D8" s="310">
        <v>144207038.32</v>
      </c>
    </row>
    <row r="9" ht="16.5" customHeight="1" spans="1:4">
      <c r="A9" s="309" t="s">
        <v>122</v>
      </c>
      <c r="B9" s="310"/>
      <c r="C9" s="309" t="s">
        <v>123</v>
      </c>
      <c r="D9" s="310"/>
    </row>
    <row r="10" ht="16.5" customHeight="1" spans="1:4">
      <c r="A10" s="309" t="s">
        <v>124</v>
      </c>
      <c r="B10" s="310"/>
      <c r="C10" s="309" t="s">
        <v>125</v>
      </c>
      <c r="D10" s="310"/>
    </row>
    <row r="11" ht="16.5" customHeight="1" spans="1:4">
      <c r="A11" s="309" t="s">
        <v>126</v>
      </c>
      <c r="B11" s="310"/>
      <c r="C11" s="309" t="s">
        <v>127</v>
      </c>
      <c r="D11" s="310"/>
    </row>
    <row r="12" ht="16.5" customHeight="1" spans="1:4">
      <c r="A12" s="309" t="s">
        <v>120</v>
      </c>
      <c r="B12" s="310"/>
      <c r="C12" s="309" t="s">
        <v>128</v>
      </c>
      <c r="D12" s="310"/>
    </row>
    <row r="13" ht="16.5" customHeight="1" spans="1:4">
      <c r="A13" s="311" t="s">
        <v>122</v>
      </c>
      <c r="B13" s="312"/>
      <c r="C13" s="313" t="s">
        <v>129</v>
      </c>
      <c r="D13" s="312"/>
    </row>
    <row r="14" ht="16.5" customHeight="1" spans="1:4">
      <c r="A14" s="311" t="s">
        <v>124</v>
      </c>
      <c r="B14" s="312"/>
      <c r="C14" s="313" t="s">
        <v>130</v>
      </c>
      <c r="D14" s="312"/>
    </row>
    <row r="15" ht="16.5" customHeight="1" spans="1:4">
      <c r="A15" s="314"/>
      <c r="B15" s="315"/>
      <c r="C15" s="313" t="s">
        <v>131</v>
      </c>
      <c r="D15" s="312">
        <v>880000</v>
      </c>
    </row>
    <row r="16" ht="16.5" customHeight="1" spans="1:4">
      <c r="A16" s="314"/>
      <c r="B16" s="315"/>
      <c r="C16" s="313" t="s">
        <v>132</v>
      </c>
      <c r="D16" s="312">
        <v>410000</v>
      </c>
    </row>
    <row r="17" ht="16.5" customHeight="1" spans="1:4">
      <c r="A17" s="314"/>
      <c r="B17" s="315"/>
      <c r="C17" s="313" t="s">
        <v>133</v>
      </c>
      <c r="D17" s="312"/>
    </row>
    <row r="18" ht="16.5" customHeight="1" spans="1:4">
      <c r="A18" s="314"/>
      <c r="B18" s="315"/>
      <c r="C18" s="313" t="s">
        <v>134</v>
      </c>
      <c r="D18" s="312"/>
    </row>
    <row r="19" ht="16.5" customHeight="1" spans="1:4">
      <c r="A19" s="314"/>
      <c r="B19" s="315"/>
      <c r="C19" s="313" t="s">
        <v>135</v>
      </c>
      <c r="D19" s="312"/>
    </row>
    <row r="20" ht="16.5" customHeight="1" spans="1:4">
      <c r="A20" s="314"/>
      <c r="B20" s="315"/>
      <c r="C20" s="313" t="s">
        <v>136</v>
      </c>
      <c r="D20" s="312"/>
    </row>
    <row r="21" ht="16.5" customHeight="1" spans="1:4">
      <c r="A21" s="314"/>
      <c r="B21" s="315"/>
      <c r="C21" s="313" t="s">
        <v>137</v>
      </c>
      <c r="D21" s="312"/>
    </row>
    <row r="22" ht="16.5" customHeight="1" spans="1:4">
      <c r="A22" s="314"/>
      <c r="B22" s="315"/>
      <c r="C22" s="313" t="s">
        <v>138</v>
      </c>
      <c r="D22" s="312"/>
    </row>
    <row r="23" ht="16.5" customHeight="1" spans="1:4">
      <c r="A23" s="314"/>
      <c r="B23" s="315"/>
      <c r="C23" s="313" t="s">
        <v>139</v>
      </c>
      <c r="D23" s="312"/>
    </row>
    <row r="24" ht="16.5" customHeight="1" spans="1:4">
      <c r="A24" s="314"/>
      <c r="B24" s="315"/>
      <c r="C24" s="313" t="s">
        <v>140</v>
      </c>
      <c r="D24" s="312"/>
    </row>
    <row r="25" ht="16.5" customHeight="1" spans="1:4">
      <c r="A25" s="314"/>
      <c r="B25" s="315"/>
      <c r="C25" s="313" t="s">
        <v>141</v>
      </c>
      <c r="D25" s="312"/>
    </row>
    <row r="26" ht="16.5" customHeight="1" spans="1:4">
      <c r="A26" s="314"/>
      <c r="B26" s="315"/>
      <c r="C26" s="313" t="s">
        <v>142</v>
      </c>
      <c r="D26" s="312">
        <v>550000</v>
      </c>
    </row>
    <row r="27" ht="16.5" customHeight="1" spans="1:4">
      <c r="A27" s="314"/>
      <c r="B27" s="315"/>
      <c r="C27" s="313" t="s">
        <v>143</v>
      </c>
      <c r="D27" s="312"/>
    </row>
    <row r="28" ht="16.5" customHeight="1" spans="1:4">
      <c r="A28" s="314"/>
      <c r="B28" s="315"/>
      <c r="C28" s="313" t="s">
        <v>144</v>
      </c>
      <c r="D28" s="312"/>
    </row>
    <row r="29" ht="16.5" customHeight="1" spans="1:4">
      <c r="A29" s="314"/>
      <c r="B29" s="315"/>
      <c r="C29" s="313" t="s">
        <v>145</v>
      </c>
      <c r="D29" s="312"/>
    </row>
    <row r="30" ht="16.5" customHeight="1" spans="1:4">
      <c r="A30" s="314"/>
      <c r="B30" s="315"/>
      <c r="C30" s="313" t="s">
        <v>146</v>
      </c>
      <c r="D30" s="312"/>
    </row>
    <row r="31" ht="16.5" customHeight="1" spans="1:4">
      <c r="A31" s="314"/>
      <c r="B31" s="315"/>
      <c r="C31" s="313" t="s">
        <v>147</v>
      </c>
      <c r="D31" s="312"/>
    </row>
    <row r="32" ht="16.5" customHeight="1" spans="1:4">
      <c r="A32" s="314"/>
      <c r="B32" s="315"/>
      <c r="C32" s="311" t="s">
        <v>148</v>
      </c>
      <c r="D32" s="312"/>
    </row>
    <row r="33" ht="16.5" customHeight="1" spans="1:4">
      <c r="A33" s="314"/>
      <c r="B33" s="315"/>
      <c r="C33" s="311" t="s">
        <v>149</v>
      </c>
      <c r="D33" s="312"/>
    </row>
    <row r="34" ht="16.5" customHeight="1" spans="1:4">
      <c r="A34" s="314"/>
      <c r="B34" s="315"/>
      <c r="C34" s="316" t="s">
        <v>150</v>
      </c>
      <c r="D34" s="317"/>
    </row>
    <row r="35" ht="15" customHeight="1" spans="1:4">
      <c r="A35" s="318" t="s">
        <v>45</v>
      </c>
      <c r="B35" s="319">
        <v>146047038.32</v>
      </c>
      <c r="C35" s="318" t="s">
        <v>46</v>
      </c>
      <c r="D35" s="319">
        <v>146047038.32</v>
      </c>
    </row>
  </sheetData>
  <mergeCells count="4">
    <mergeCell ref="A3:D3"/>
    <mergeCell ref="A4:B4"/>
    <mergeCell ref="A5:B5"/>
    <mergeCell ref="C5:D5"/>
  </mergeCells>
  <pageMargins left="0.75" right="0.75" top="1" bottom="1" header="0.5" footer="0.5"/>
  <pageSetup paperSize="9" scale="7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abSelected="1" workbookViewId="0">
      <pane ySplit="1" topLeftCell="A5" activePane="bottomLeft" state="frozen"/>
      <selection/>
      <selection pane="bottomLeft" activeCell="A3" sqref="A3:G22"/>
    </sheetView>
  </sheetViews>
  <sheetFormatPr defaultColWidth="9.14814814814815" defaultRowHeight="14.25" customHeight="1" outlineLevelCol="6"/>
  <cols>
    <col min="1" max="1" width="20.1481481481481" customWidth="1"/>
    <col min="2" max="2" width="44" customWidth="1"/>
    <col min="3" max="7" width="24.1481481481481" customWidth="1"/>
  </cols>
  <sheetData>
    <row r="1" customHeight="1" spans="1:7">
      <c r="A1" s="1"/>
      <c r="B1" s="1"/>
      <c r="C1" s="1"/>
      <c r="D1" s="1"/>
      <c r="E1" s="1"/>
      <c r="F1" s="1"/>
      <c r="G1" s="1"/>
    </row>
    <row r="2" customHeight="1" spans="4:7">
      <c r="D2" s="284"/>
      <c r="F2" s="285"/>
      <c r="G2" s="286"/>
    </row>
    <row r="3" ht="41.25" customHeight="1" spans="1:7">
      <c r="A3" s="287" t="str">
        <f>"2025"&amp;"年部门一般公共预算支出预算表（按功能科目分类）"</f>
        <v>2025年部门一般公共预算支出预算表（按功能科目分类）</v>
      </c>
      <c r="B3" s="287"/>
      <c r="C3" s="287"/>
      <c r="D3" s="287"/>
      <c r="E3" s="287"/>
      <c r="F3" s="287"/>
      <c r="G3" s="287"/>
    </row>
    <row r="4" ht="18" customHeight="1" spans="1:7">
      <c r="A4" s="5" t="str">
        <f>"单位名称："&amp;"昆明经济技术开发区党群服务中心（昆明经济技术开发区人才服务中心）"</f>
        <v>单位名称：昆明经济技术开发区党群服务中心（昆明经济技术开发区人才服务中心）</v>
      </c>
      <c r="F4" s="288"/>
      <c r="G4" s="289" t="s">
        <v>0</v>
      </c>
    </row>
    <row r="5" ht="20.25" customHeight="1" spans="1:7">
      <c r="A5" s="290" t="s">
        <v>151</v>
      </c>
      <c r="B5" s="291"/>
      <c r="C5" s="164" t="s">
        <v>49</v>
      </c>
      <c r="D5" s="164" t="s">
        <v>68</v>
      </c>
      <c r="E5" s="292"/>
      <c r="F5" s="292"/>
      <c r="G5" s="293" t="s">
        <v>69</v>
      </c>
    </row>
    <row r="6" ht="20.25" customHeight="1" spans="1:7">
      <c r="A6" s="294" t="s">
        <v>65</v>
      </c>
      <c r="B6" s="294" t="s">
        <v>66</v>
      </c>
      <c r="C6" s="295"/>
      <c r="D6" s="296" t="s">
        <v>51</v>
      </c>
      <c r="E6" s="296" t="s">
        <v>152</v>
      </c>
      <c r="F6" s="296" t="s">
        <v>153</v>
      </c>
      <c r="G6" s="297"/>
    </row>
    <row r="7" ht="15" customHeight="1" spans="1:7">
      <c r="A7" s="298" t="s">
        <v>75</v>
      </c>
      <c r="B7" s="298" t="s">
        <v>76</v>
      </c>
      <c r="C7" s="298" t="s">
        <v>77</v>
      </c>
      <c r="D7" s="298" t="s">
        <v>78</v>
      </c>
      <c r="E7" s="298" t="s">
        <v>79</v>
      </c>
      <c r="F7" s="298" t="s">
        <v>80</v>
      </c>
      <c r="G7" s="298" t="s">
        <v>81</v>
      </c>
    </row>
    <row r="8" ht="18" customHeight="1" spans="1:7">
      <c r="A8" s="299" t="s">
        <v>90</v>
      </c>
      <c r="B8" s="299" t="s">
        <v>91</v>
      </c>
      <c r="C8" s="300">
        <v>144207038.32</v>
      </c>
      <c r="D8" s="301">
        <v>124207038.32</v>
      </c>
      <c r="E8" s="301">
        <v>122669630.32</v>
      </c>
      <c r="F8" s="301">
        <v>1537408</v>
      </c>
      <c r="G8" s="301">
        <v>20000000</v>
      </c>
    </row>
    <row r="9" ht="18" customHeight="1" spans="1:7">
      <c r="A9" s="302" t="s">
        <v>92</v>
      </c>
      <c r="B9" s="302" t="s">
        <v>93</v>
      </c>
      <c r="C9" s="300">
        <v>144207038.32</v>
      </c>
      <c r="D9" s="301">
        <v>124207038.32</v>
      </c>
      <c r="E9" s="301">
        <v>122669630.32</v>
      </c>
      <c r="F9" s="301">
        <v>1537408</v>
      </c>
      <c r="G9" s="301">
        <v>20000000</v>
      </c>
    </row>
    <row r="10" ht="18" customHeight="1" spans="1:7">
      <c r="A10" s="303" t="s">
        <v>94</v>
      </c>
      <c r="B10" s="303" t="s">
        <v>95</v>
      </c>
      <c r="C10" s="300">
        <v>144207038.32</v>
      </c>
      <c r="D10" s="301">
        <v>124207038.32</v>
      </c>
      <c r="E10" s="301">
        <v>122669630.32</v>
      </c>
      <c r="F10" s="301">
        <v>1537408</v>
      </c>
      <c r="G10" s="301">
        <v>20000000</v>
      </c>
    </row>
    <row r="11" ht="18" customHeight="1" spans="1:7">
      <c r="A11" s="299" t="s">
        <v>96</v>
      </c>
      <c r="B11" s="299" t="s">
        <v>97</v>
      </c>
      <c r="C11" s="300">
        <v>880000</v>
      </c>
      <c r="D11" s="301">
        <v>880000</v>
      </c>
      <c r="E11" s="301">
        <v>880000</v>
      </c>
      <c r="F11" s="301"/>
      <c r="G11" s="301"/>
    </row>
    <row r="12" ht="18" customHeight="1" spans="1:7">
      <c r="A12" s="302" t="s">
        <v>98</v>
      </c>
      <c r="B12" s="302" t="s">
        <v>99</v>
      </c>
      <c r="C12" s="300">
        <v>880000</v>
      </c>
      <c r="D12" s="301">
        <v>880000</v>
      </c>
      <c r="E12" s="301">
        <v>880000</v>
      </c>
      <c r="F12" s="301"/>
      <c r="G12" s="301"/>
    </row>
    <row r="13" ht="18" customHeight="1" spans="1:7">
      <c r="A13" s="303" t="s">
        <v>100</v>
      </c>
      <c r="B13" s="303" t="s">
        <v>101</v>
      </c>
      <c r="C13" s="300">
        <v>580000</v>
      </c>
      <c r="D13" s="301">
        <v>580000</v>
      </c>
      <c r="E13" s="301">
        <v>580000</v>
      </c>
      <c r="F13" s="301"/>
      <c r="G13" s="301"/>
    </row>
    <row r="14" ht="18" customHeight="1" spans="1:7">
      <c r="A14" s="303" t="s">
        <v>102</v>
      </c>
      <c r="B14" s="303" t="s">
        <v>103</v>
      </c>
      <c r="C14" s="300">
        <v>300000</v>
      </c>
      <c r="D14" s="301">
        <v>300000</v>
      </c>
      <c r="E14" s="301">
        <v>300000</v>
      </c>
      <c r="F14" s="301"/>
      <c r="G14" s="301"/>
    </row>
    <row r="15" ht="18" customHeight="1" spans="1:7">
      <c r="A15" s="299" t="s">
        <v>104</v>
      </c>
      <c r="B15" s="299" t="s">
        <v>105</v>
      </c>
      <c r="C15" s="300">
        <v>410000</v>
      </c>
      <c r="D15" s="301">
        <v>410000</v>
      </c>
      <c r="E15" s="301">
        <v>410000</v>
      </c>
      <c r="F15" s="301"/>
      <c r="G15" s="301"/>
    </row>
    <row r="16" ht="18" customHeight="1" spans="1:7">
      <c r="A16" s="302" t="s">
        <v>106</v>
      </c>
      <c r="B16" s="302" t="s">
        <v>107</v>
      </c>
      <c r="C16" s="300">
        <v>410000</v>
      </c>
      <c r="D16" s="301">
        <v>410000</v>
      </c>
      <c r="E16" s="301">
        <v>410000</v>
      </c>
      <c r="F16" s="301"/>
      <c r="G16" s="301"/>
    </row>
    <row r="17" ht="18" customHeight="1" spans="1:7">
      <c r="A17" s="303" t="s">
        <v>108</v>
      </c>
      <c r="B17" s="303" t="s">
        <v>109</v>
      </c>
      <c r="C17" s="300">
        <v>400000</v>
      </c>
      <c r="D17" s="301">
        <v>400000</v>
      </c>
      <c r="E17" s="301">
        <v>400000</v>
      </c>
      <c r="F17" s="301"/>
      <c r="G17" s="301"/>
    </row>
    <row r="18" ht="18" customHeight="1" spans="1:7">
      <c r="A18" s="303" t="s">
        <v>110</v>
      </c>
      <c r="B18" s="303" t="s">
        <v>111</v>
      </c>
      <c r="C18" s="300">
        <v>10000</v>
      </c>
      <c r="D18" s="301">
        <v>10000</v>
      </c>
      <c r="E18" s="301">
        <v>10000</v>
      </c>
      <c r="F18" s="301"/>
      <c r="G18" s="301"/>
    </row>
    <row r="19" ht="18" customHeight="1" spans="1:7">
      <c r="A19" s="299" t="s">
        <v>112</v>
      </c>
      <c r="B19" s="299" t="s">
        <v>113</v>
      </c>
      <c r="C19" s="300">
        <v>550000</v>
      </c>
      <c r="D19" s="301">
        <v>550000</v>
      </c>
      <c r="E19" s="301">
        <v>550000</v>
      </c>
      <c r="F19" s="301"/>
      <c r="G19" s="301"/>
    </row>
    <row r="20" ht="18" customHeight="1" spans="1:7">
      <c r="A20" s="302" t="s">
        <v>114</v>
      </c>
      <c r="B20" s="302" t="s">
        <v>115</v>
      </c>
      <c r="C20" s="300">
        <v>550000</v>
      </c>
      <c r="D20" s="301">
        <v>550000</v>
      </c>
      <c r="E20" s="301">
        <v>550000</v>
      </c>
      <c r="F20" s="301"/>
      <c r="G20" s="301"/>
    </row>
    <row r="21" ht="18" customHeight="1" spans="1:7">
      <c r="A21" s="303" t="s">
        <v>116</v>
      </c>
      <c r="B21" s="303" t="s">
        <v>117</v>
      </c>
      <c r="C21" s="300">
        <v>550000</v>
      </c>
      <c r="D21" s="301">
        <v>550000</v>
      </c>
      <c r="E21" s="301">
        <v>550000</v>
      </c>
      <c r="F21" s="301"/>
      <c r="G21" s="301"/>
    </row>
    <row r="22" ht="18" customHeight="1" spans="1:7">
      <c r="A22" s="304" t="s">
        <v>154</v>
      </c>
      <c r="B22" s="305" t="s">
        <v>154</v>
      </c>
      <c r="C22" s="300">
        <v>146047038.32</v>
      </c>
      <c r="D22" s="301">
        <v>126047038.32</v>
      </c>
      <c r="E22" s="300">
        <v>124509630.32</v>
      </c>
      <c r="F22" s="300">
        <v>1537408</v>
      </c>
      <c r="G22" s="300">
        <v>20000000</v>
      </c>
    </row>
  </sheetData>
  <mergeCells count="7">
    <mergeCell ref="A3:G3"/>
    <mergeCell ref="A4:E4"/>
    <mergeCell ref="A5:B5"/>
    <mergeCell ref="D5:F5"/>
    <mergeCell ref="A22:B22"/>
    <mergeCell ref="C5:C6"/>
    <mergeCell ref="G5:G6"/>
  </mergeCells>
  <pageMargins left="0.75" right="0.75" top="1" bottom="1" header="0.5" footer="0.5"/>
  <pageSetup paperSize="9" scale="6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2"/>
  <sheetViews>
    <sheetView showGridLines="0" showZeros="0" zoomScale="70" zoomScaleNormal="70" workbookViewId="0">
      <pane ySplit="1" topLeftCell="A2" activePane="bottomLeft" state="frozen"/>
      <selection/>
      <selection pane="bottomLeft" activeCell="G4" sqref="G4"/>
    </sheetView>
  </sheetViews>
  <sheetFormatPr defaultColWidth="8.57407407407407" defaultRowHeight="12.75" customHeight="1"/>
  <cols>
    <col min="1" max="2" width="28.8518518518519" customWidth="1"/>
    <col min="3" max="3" width="21.1018518518519" customWidth="1"/>
    <col min="4" max="6" width="20.5740740740741" customWidth="1"/>
    <col min="7" max="10" width="20.712962962963" customWidth="1"/>
    <col min="11" max="12" width="25.4259259259259" customWidth="1"/>
    <col min="13" max="24" width="9.2037037037037" customWidth="1"/>
  </cols>
  <sheetData>
    <row r="1" customHeight="1" spans="1:24">
      <c r="A1" s="270"/>
      <c r="B1" s="270"/>
      <c r="C1" s="270"/>
      <c r="D1" s="270"/>
      <c r="E1" s="270"/>
      <c r="F1" s="270"/>
      <c r="G1" s="270"/>
      <c r="H1" s="270"/>
      <c r="I1" s="270"/>
      <c r="J1" s="270"/>
      <c r="K1" s="270"/>
      <c r="L1" s="270"/>
      <c r="M1" s="270"/>
      <c r="N1" s="270"/>
      <c r="O1" s="270"/>
      <c r="P1" s="270"/>
      <c r="Q1" s="270"/>
      <c r="R1" s="270"/>
      <c r="S1" s="270"/>
      <c r="T1" s="270"/>
      <c r="U1" s="270"/>
      <c r="V1" s="270"/>
      <c r="W1" s="270"/>
      <c r="X1" s="270"/>
    </row>
    <row r="2" ht="17.25" customHeight="1"/>
    <row r="3" ht="41.25" customHeight="1" spans="1:24">
      <c r="A3" s="271" t="str">
        <f>"2025"&amp;"年部门预算基本支出明细表"</f>
        <v>2025年部门预算基本支出明细表</v>
      </c>
      <c r="B3" s="271"/>
      <c r="C3" s="271"/>
      <c r="D3" s="271"/>
      <c r="E3" s="271"/>
      <c r="F3" s="271"/>
      <c r="G3" s="271"/>
      <c r="H3" s="271" t="s">
        <v>155</v>
      </c>
      <c r="I3" s="271"/>
      <c r="J3" s="271"/>
      <c r="K3" s="271"/>
      <c r="L3" s="271"/>
      <c r="M3" s="271"/>
      <c r="N3" s="271"/>
      <c r="O3" s="271"/>
      <c r="P3" s="271"/>
      <c r="Q3" s="271"/>
      <c r="R3" s="271"/>
      <c r="S3" s="271"/>
      <c r="T3" s="271"/>
      <c r="U3" s="271"/>
      <c r="V3" s="271"/>
      <c r="W3" s="271"/>
      <c r="X3" s="271"/>
    </row>
    <row r="4" s="269" customFormat="1" ht="38" customHeight="1" spans="1:24">
      <c r="A4" s="272" t="str">
        <f>"单位名称："&amp;"昆明经济技术开发区党群服务中心（昆明经济技术开发区人才服务中心）"</f>
        <v>单位名称：昆明经济技术开发区党群服务中心（昆明经济技术开发区人才服务中心）</v>
      </c>
      <c r="B4" s="272"/>
      <c r="C4" s="272"/>
      <c r="D4" s="272"/>
      <c r="E4" s="272"/>
      <c r="F4" s="272"/>
      <c r="G4" s="273"/>
      <c r="H4" s="273"/>
      <c r="I4" s="273"/>
      <c r="J4" s="273"/>
      <c r="K4" s="273"/>
      <c r="L4" s="273"/>
      <c r="M4" s="282"/>
      <c r="N4" s="282"/>
      <c r="O4" s="282"/>
      <c r="P4" s="282"/>
      <c r="Q4" s="282"/>
      <c r="R4" s="282"/>
      <c r="S4" s="282"/>
      <c r="T4" s="282"/>
      <c r="U4" s="282"/>
      <c r="V4" s="282"/>
      <c r="W4" s="282"/>
      <c r="X4" s="282" t="s">
        <v>0</v>
      </c>
    </row>
    <row r="5" s="197" customFormat="1" ht="68" customHeight="1" spans="1:24">
      <c r="A5" s="274" t="s">
        <v>156</v>
      </c>
      <c r="B5" s="274" t="s">
        <v>157</v>
      </c>
      <c r="C5" s="274" t="s">
        <v>158</v>
      </c>
      <c r="D5" s="275" t="s">
        <v>159</v>
      </c>
      <c r="E5" s="275" t="s">
        <v>160</v>
      </c>
      <c r="F5" s="275" t="s">
        <v>161</v>
      </c>
      <c r="G5" s="276" t="s">
        <v>162</v>
      </c>
      <c r="H5" s="252" t="s">
        <v>163</v>
      </c>
      <c r="I5" s="252" t="s">
        <v>164</v>
      </c>
      <c r="J5" s="252" t="s">
        <v>165</v>
      </c>
      <c r="K5" s="215" t="s">
        <v>49</v>
      </c>
      <c r="L5" s="252" t="s">
        <v>166</v>
      </c>
      <c r="M5" s="252"/>
      <c r="N5" s="252"/>
      <c r="O5" s="252" t="s">
        <v>167</v>
      </c>
      <c r="P5" s="252"/>
      <c r="Q5" s="252"/>
      <c r="R5" s="252" t="s">
        <v>55</v>
      </c>
      <c r="S5" s="252" t="s">
        <v>56</v>
      </c>
      <c r="T5" s="252"/>
      <c r="U5" s="252"/>
      <c r="V5" s="252"/>
      <c r="W5" s="252"/>
      <c r="X5" s="252"/>
    </row>
    <row r="6" s="197" customFormat="1" ht="68" customHeight="1" spans="1:24">
      <c r="A6" s="274"/>
      <c r="B6" s="274"/>
      <c r="C6" s="274"/>
      <c r="D6" s="275"/>
      <c r="E6" s="275"/>
      <c r="F6" s="275"/>
      <c r="G6" s="276"/>
      <c r="H6" s="252"/>
      <c r="I6" s="215"/>
      <c r="J6" s="215"/>
      <c r="K6" s="215"/>
      <c r="L6" s="252" t="s">
        <v>52</v>
      </c>
      <c r="M6" s="252" t="s">
        <v>53</v>
      </c>
      <c r="N6" s="252" t="s">
        <v>54</v>
      </c>
      <c r="O6" s="252" t="s">
        <v>52</v>
      </c>
      <c r="P6" s="252" t="s">
        <v>53</v>
      </c>
      <c r="Q6" s="252" t="s">
        <v>54</v>
      </c>
      <c r="R6" s="252"/>
      <c r="S6" s="252" t="s">
        <v>51</v>
      </c>
      <c r="T6" s="252" t="s">
        <v>57</v>
      </c>
      <c r="U6" s="252" t="s">
        <v>59</v>
      </c>
      <c r="V6" s="252" t="s">
        <v>60</v>
      </c>
      <c r="W6" s="252" t="s">
        <v>58</v>
      </c>
      <c r="X6" s="252" t="s">
        <v>61</v>
      </c>
    </row>
    <row r="7" s="197" customFormat="1" ht="68" customHeight="1" spans="1:24">
      <c r="A7" s="277">
        <v>1</v>
      </c>
      <c r="B7" s="277">
        <v>2</v>
      </c>
      <c r="C7" s="277">
        <v>3</v>
      </c>
      <c r="D7" s="277">
        <v>4</v>
      </c>
      <c r="E7" s="277">
        <v>5</v>
      </c>
      <c r="F7" s="277">
        <v>6</v>
      </c>
      <c r="G7" s="278">
        <v>7</v>
      </c>
      <c r="H7" s="279">
        <v>8</v>
      </c>
      <c r="I7" s="279">
        <v>9</v>
      </c>
      <c r="J7" s="279">
        <v>10</v>
      </c>
      <c r="K7" s="279">
        <v>11</v>
      </c>
      <c r="L7" s="279">
        <v>12</v>
      </c>
      <c r="M7" s="279">
        <v>13</v>
      </c>
      <c r="N7" s="279">
        <v>14</v>
      </c>
      <c r="O7" s="279">
        <v>15</v>
      </c>
      <c r="P7" s="279">
        <v>16</v>
      </c>
      <c r="Q7" s="279">
        <v>17</v>
      </c>
      <c r="R7" s="279">
        <v>18</v>
      </c>
      <c r="S7" s="279">
        <v>19</v>
      </c>
      <c r="T7" s="279">
        <v>20</v>
      </c>
      <c r="U7" s="279">
        <v>21</v>
      </c>
      <c r="V7" s="279">
        <v>22</v>
      </c>
      <c r="W7" s="279">
        <v>23</v>
      </c>
      <c r="X7" s="279">
        <v>24</v>
      </c>
    </row>
    <row r="8" s="197" customFormat="1" ht="68" customHeight="1" spans="1:24">
      <c r="A8" s="280" t="s">
        <v>63</v>
      </c>
      <c r="B8" s="280" t="s">
        <v>63</v>
      </c>
      <c r="C8" s="280" t="s">
        <v>168</v>
      </c>
      <c r="D8" s="280" t="s">
        <v>168</v>
      </c>
      <c r="E8" s="280" t="s">
        <v>94</v>
      </c>
      <c r="F8" s="280" t="s">
        <v>95</v>
      </c>
      <c r="G8" s="281" t="s">
        <v>169</v>
      </c>
      <c r="H8" s="281" t="s">
        <v>168</v>
      </c>
      <c r="I8" s="281" t="s">
        <v>170</v>
      </c>
      <c r="J8" s="281" t="s">
        <v>171</v>
      </c>
      <c r="K8" s="283">
        <v>1550000</v>
      </c>
      <c r="L8" s="283">
        <v>1550000</v>
      </c>
      <c r="M8" s="283"/>
      <c r="N8" s="283"/>
      <c r="O8" s="283"/>
      <c r="P8" s="283"/>
      <c r="Q8" s="283"/>
      <c r="R8" s="283"/>
      <c r="S8" s="283"/>
      <c r="T8" s="283"/>
      <c r="U8" s="283"/>
      <c r="V8" s="283"/>
      <c r="W8" s="283"/>
      <c r="X8" s="283"/>
    </row>
    <row r="9" s="197" customFormat="1" ht="68" customHeight="1" spans="1:24">
      <c r="A9" s="281" t="s">
        <v>63</v>
      </c>
      <c r="B9" s="281" t="s">
        <v>63</v>
      </c>
      <c r="C9" s="281" t="s">
        <v>168</v>
      </c>
      <c r="D9" s="281" t="s">
        <v>168</v>
      </c>
      <c r="E9" s="281" t="s">
        <v>94</v>
      </c>
      <c r="F9" s="281" t="s">
        <v>95</v>
      </c>
      <c r="G9" s="281" t="s">
        <v>169</v>
      </c>
      <c r="H9" s="281" t="s">
        <v>168</v>
      </c>
      <c r="I9" s="281" t="s">
        <v>170</v>
      </c>
      <c r="J9" s="281" t="s">
        <v>171</v>
      </c>
      <c r="K9" s="283">
        <v>4260000</v>
      </c>
      <c r="L9" s="283">
        <v>4260000</v>
      </c>
      <c r="M9" s="283"/>
      <c r="N9" s="283"/>
      <c r="O9" s="283"/>
      <c r="P9" s="283"/>
      <c r="Q9" s="283"/>
      <c r="R9" s="283"/>
      <c r="S9" s="283"/>
      <c r="T9" s="283"/>
      <c r="U9" s="283"/>
      <c r="V9" s="283"/>
      <c r="W9" s="283"/>
      <c r="X9" s="283"/>
    </row>
    <row r="10" s="197" customFormat="1" ht="68" customHeight="1" spans="1:24">
      <c r="A10" s="281" t="s">
        <v>63</v>
      </c>
      <c r="B10" s="281" t="s">
        <v>63</v>
      </c>
      <c r="C10" s="281" t="s">
        <v>168</v>
      </c>
      <c r="D10" s="281" t="s">
        <v>168</v>
      </c>
      <c r="E10" s="281" t="s">
        <v>94</v>
      </c>
      <c r="F10" s="281" t="s">
        <v>95</v>
      </c>
      <c r="G10" s="281" t="s">
        <v>169</v>
      </c>
      <c r="H10" s="281" t="s">
        <v>168</v>
      </c>
      <c r="I10" s="281" t="s">
        <v>170</v>
      </c>
      <c r="J10" s="281" t="s">
        <v>171</v>
      </c>
      <c r="K10" s="283">
        <v>1710000</v>
      </c>
      <c r="L10" s="283">
        <v>1710000</v>
      </c>
      <c r="M10" s="283"/>
      <c r="N10" s="283"/>
      <c r="O10" s="283"/>
      <c r="P10" s="283"/>
      <c r="Q10" s="283"/>
      <c r="R10" s="283"/>
      <c r="S10" s="283"/>
      <c r="T10" s="283"/>
      <c r="U10" s="283"/>
      <c r="V10" s="283"/>
      <c r="W10" s="283"/>
      <c r="X10" s="283"/>
    </row>
    <row r="11" s="197" customFormat="1" ht="68" customHeight="1" spans="1:24">
      <c r="A11" s="281" t="s">
        <v>63</v>
      </c>
      <c r="B11" s="281" t="s">
        <v>63</v>
      </c>
      <c r="C11" s="281" t="s">
        <v>168</v>
      </c>
      <c r="D11" s="281" t="s">
        <v>168</v>
      </c>
      <c r="E11" s="281" t="s">
        <v>94</v>
      </c>
      <c r="F11" s="281" t="s">
        <v>95</v>
      </c>
      <c r="G11" s="281" t="s">
        <v>169</v>
      </c>
      <c r="H11" s="281" t="s">
        <v>168</v>
      </c>
      <c r="I11" s="281" t="s">
        <v>170</v>
      </c>
      <c r="J11" s="281" t="s">
        <v>171</v>
      </c>
      <c r="K11" s="283">
        <v>450000</v>
      </c>
      <c r="L11" s="283">
        <v>450000</v>
      </c>
      <c r="M11" s="283"/>
      <c r="N11" s="283"/>
      <c r="O11" s="283"/>
      <c r="P11" s="283"/>
      <c r="Q11" s="283"/>
      <c r="R11" s="283"/>
      <c r="S11" s="283"/>
      <c r="T11" s="283"/>
      <c r="U11" s="283"/>
      <c r="V11" s="283"/>
      <c r="W11" s="283"/>
      <c r="X11" s="283"/>
    </row>
    <row r="12" s="197" customFormat="1" ht="68" customHeight="1" spans="1:24">
      <c r="A12" s="281" t="s">
        <v>63</v>
      </c>
      <c r="B12" s="281" t="s">
        <v>63</v>
      </c>
      <c r="C12" s="281" t="s">
        <v>168</v>
      </c>
      <c r="D12" s="281" t="s">
        <v>168</v>
      </c>
      <c r="E12" s="281" t="s">
        <v>94</v>
      </c>
      <c r="F12" s="281" t="s">
        <v>95</v>
      </c>
      <c r="G12" s="281" t="s">
        <v>169</v>
      </c>
      <c r="H12" s="281" t="s">
        <v>168</v>
      </c>
      <c r="I12" s="281" t="s">
        <v>170</v>
      </c>
      <c r="J12" s="281" t="s">
        <v>171</v>
      </c>
      <c r="K12" s="283">
        <v>9550000</v>
      </c>
      <c r="L12" s="283">
        <v>9550000</v>
      </c>
      <c r="M12" s="283"/>
      <c r="N12" s="283"/>
      <c r="O12" s="283"/>
      <c r="P12" s="283"/>
      <c r="Q12" s="283"/>
      <c r="R12" s="283"/>
      <c r="S12" s="283"/>
      <c r="T12" s="283"/>
      <c r="U12" s="283"/>
      <c r="V12" s="283"/>
      <c r="W12" s="283"/>
      <c r="X12" s="283"/>
    </row>
    <row r="13" s="197" customFormat="1" ht="68" customHeight="1" spans="1:24">
      <c r="A13" s="281" t="s">
        <v>63</v>
      </c>
      <c r="B13" s="281" t="s">
        <v>63</v>
      </c>
      <c r="C13" s="281" t="s">
        <v>168</v>
      </c>
      <c r="D13" s="281" t="s">
        <v>168</v>
      </c>
      <c r="E13" s="281" t="s">
        <v>94</v>
      </c>
      <c r="F13" s="281" t="s">
        <v>95</v>
      </c>
      <c r="G13" s="281" t="s">
        <v>169</v>
      </c>
      <c r="H13" s="281" t="s">
        <v>168</v>
      </c>
      <c r="I13" s="281" t="s">
        <v>170</v>
      </c>
      <c r="J13" s="281" t="s">
        <v>171</v>
      </c>
      <c r="K13" s="283">
        <v>361500</v>
      </c>
      <c r="L13" s="283">
        <v>361500</v>
      </c>
      <c r="M13" s="283"/>
      <c r="N13" s="283"/>
      <c r="O13" s="283"/>
      <c r="P13" s="283"/>
      <c r="Q13" s="283"/>
      <c r="R13" s="283"/>
      <c r="S13" s="283"/>
      <c r="T13" s="283"/>
      <c r="U13" s="283"/>
      <c r="V13" s="283"/>
      <c r="W13" s="283"/>
      <c r="X13" s="283"/>
    </row>
    <row r="14" s="197" customFormat="1" ht="68" customHeight="1" spans="1:24">
      <c r="A14" s="281" t="s">
        <v>63</v>
      </c>
      <c r="B14" s="281" t="s">
        <v>63</v>
      </c>
      <c r="C14" s="281" t="s">
        <v>168</v>
      </c>
      <c r="D14" s="281" t="s">
        <v>168</v>
      </c>
      <c r="E14" s="281" t="s">
        <v>94</v>
      </c>
      <c r="F14" s="281" t="s">
        <v>95</v>
      </c>
      <c r="G14" s="281" t="s">
        <v>169</v>
      </c>
      <c r="H14" s="281" t="s">
        <v>168</v>
      </c>
      <c r="I14" s="281" t="s">
        <v>170</v>
      </c>
      <c r="J14" s="281" t="s">
        <v>171</v>
      </c>
      <c r="K14" s="283">
        <v>20912624</v>
      </c>
      <c r="L14" s="283">
        <v>20912624</v>
      </c>
      <c r="M14" s="283"/>
      <c r="N14" s="283"/>
      <c r="O14" s="283"/>
      <c r="P14" s="283"/>
      <c r="Q14" s="283"/>
      <c r="R14" s="283"/>
      <c r="S14" s="283"/>
      <c r="T14" s="283"/>
      <c r="U14" s="283"/>
      <c r="V14" s="283"/>
      <c r="W14" s="283"/>
      <c r="X14" s="283"/>
    </row>
    <row r="15" s="197" customFormat="1" ht="68" customHeight="1" spans="1:24">
      <c r="A15" s="281" t="s">
        <v>63</v>
      </c>
      <c r="B15" s="281" t="s">
        <v>63</v>
      </c>
      <c r="C15" s="281" t="s">
        <v>172</v>
      </c>
      <c r="D15" s="281" t="s">
        <v>173</v>
      </c>
      <c r="E15" s="281" t="s">
        <v>94</v>
      </c>
      <c r="F15" s="281" t="s">
        <v>95</v>
      </c>
      <c r="G15" s="281" t="s">
        <v>174</v>
      </c>
      <c r="H15" s="281" t="s">
        <v>175</v>
      </c>
      <c r="I15" s="281" t="s">
        <v>176</v>
      </c>
      <c r="J15" s="281" t="s">
        <v>177</v>
      </c>
      <c r="K15" s="283">
        <v>45584</v>
      </c>
      <c r="L15" s="283">
        <v>45584</v>
      </c>
      <c r="M15" s="283"/>
      <c r="N15" s="283"/>
      <c r="O15" s="283"/>
      <c r="P15" s="283"/>
      <c r="Q15" s="283"/>
      <c r="R15" s="283"/>
      <c r="S15" s="283"/>
      <c r="T15" s="283"/>
      <c r="U15" s="283"/>
      <c r="V15" s="283"/>
      <c r="W15" s="283"/>
      <c r="X15" s="283"/>
    </row>
    <row r="16" s="197" customFormat="1" ht="68" customHeight="1" spans="1:24">
      <c r="A16" s="281" t="s">
        <v>63</v>
      </c>
      <c r="B16" s="281" t="s">
        <v>63</v>
      </c>
      <c r="C16" s="281" t="s">
        <v>172</v>
      </c>
      <c r="D16" s="281" t="s">
        <v>178</v>
      </c>
      <c r="E16" s="281" t="s">
        <v>94</v>
      </c>
      <c r="F16" s="281" t="s">
        <v>95</v>
      </c>
      <c r="G16" s="281" t="s">
        <v>179</v>
      </c>
      <c r="H16" s="281" t="s">
        <v>180</v>
      </c>
      <c r="I16" s="281" t="s">
        <v>176</v>
      </c>
      <c r="J16" s="281" t="s">
        <v>177</v>
      </c>
      <c r="K16" s="283">
        <v>32000</v>
      </c>
      <c r="L16" s="283">
        <v>32000</v>
      </c>
      <c r="M16" s="283"/>
      <c r="N16" s="283"/>
      <c r="O16" s="283"/>
      <c r="P16" s="283"/>
      <c r="Q16" s="283"/>
      <c r="R16" s="283"/>
      <c r="S16" s="283"/>
      <c r="T16" s="283"/>
      <c r="U16" s="283"/>
      <c r="V16" s="283"/>
      <c r="W16" s="283"/>
      <c r="X16" s="283"/>
    </row>
    <row r="17" s="197" customFormat="1" ht="68" customHeight="1" spans="1:24">
      <c r="A17" s="281" t="s">
        <v>63</v>
      </c>
      <c r="B17" s="281" t="s">
        <v>63</v>
      </c>
      <c r="C17" s="281" t="s">
        <v>172</v>
      </c>
      <c r="D17" s="281" t="s">
        <v>181</v>
      </c>
      <c r="E17" s="281" t="s">
        <v>94</v>
      </c>
      <c r="F17" s="281" t="s">
        <v>95</v>
      </c>
      <c r="G17" s="281" t="s">
        <v>182</v>
      </c>
      <c r="H17" s="281" t="s">
        <v>183</v>
      </c>
      <c r="I17" s="281" t="s">
        <v>176</v>
      </c>
      <c r="J17" s="281" t="s">
        <v>177</v>
      </c>
      <c r="K17" s="283">
        <v>25600</v>
      </c>
      <c r="L17" s="283">
        <v>25600</v>
      </c>
      <c r="M17" s="283"/>
      <c r="N17" s="283"/>
      <c r="O17" s="283"/>
      <c r="P17" s="283"/>
      <c r="Q17" s="283"/>
      <c r="R17" s="283"/>
      <c r="S17" s="283"/>
      <c r="T17" s="283"/>
      <c r="U17" s="283"/>
      <c r="V17" s="283"/>
      <c r="W17" s="283"/>
      <c r="X17" s="283"/>
    </row>
    <row r="18" s="197" customFormat="1" ht="68" customHeight="1" spans="1:24">
      <c r="A18" s="281" t="s">
        <v>63</v>
      </c>
      <c r="B18" s="281" t="s">
        <v>63</v>
      </c>
      <c r="C18" s="281" t="s">
        <v>172</v>
      </c>
      <c r="D18" s="281" t="s">
        <v>184</v>
      </c>
      <c r="E18" s="281" t="s">
        <v>94</v>
      </c>
      <c r="F18" s="281" t="s">
        <v>95</v>
      </c>
      <c r="G18" s="281" t="s">
        <v>185</v>
      </c>
      <c r="H18" s="281" t="s">
        <v>186</v>
      </c>
      <c r="I18" s="281" t="s">
        <v>176</v>
      </c>
      <c r="J18" s="281" t="s">
        <v>177</v>
      </c>
      <c r="K18" s="283">
        <v>6400</v>
      </c>
      <c r="L18" s="283">
        <v>6400</v>
      </c>
      <c r="M18" s="283"/>
      <c r="N18" s="283"/>
      <c r="O18" s="283"/>
      <c r="P18" s="283"/>
      <c r="Q18" s="283"/>
      <c r="R18" s="283"/>
      <c r="S18" s="283"/>
      <c r="T18" s="283"/>
      <c r="U18" s="283"/>
      <c r="V18" s="283"/>
      <c r="W18" s="283"/>
      <c r="X18" s="283"/>
    </row>
    <row r="19" s="197" customFormat="1" ht="68" customHeight="1" spans="1:24">
      <c r="A19" s="281" t="s">
        <v>63</v>
      </c>
      <c r="B19" s="281" t="s">
        <v>63</v>
      </c>
      <c r="C19" s="281" t="s">
        <v>172</v>
      </c>
      <c r="D19" s="281" t="s">
        <v>187</v>
      </c>
      <c r="E19" s="281" t="s">
        <v>94</v>
      </c>
      <c r="F19" s="281" t="s">
        <v>95</v>
      </c>
      <c r="G19" s="281" t="s">
        <v>188</v>
      </c>
      <c r="H19" s="281" t="s">
        <v>187</v>
      </c>
      <c r="I19" s="281" t="s">
        <v>176</v>
      </c>
      <c r="J19" s="281" t="s">
        <v>177</v>
      </c>
      <c r="K19" s="283">
        <v>90000</v>
      </c>
      <c r="L19" s="283">
        <v>90000</v>
      </c>
      <c r="M19" s="283"/>
      <c r="N19" s="283"/>
      <c r="O19" s="283"/>
      <c r="P19" s="283"/>
      <c r="Q19" s="283"/>
      <c r="R19" s="283"/>
      <c r="S19" s="283"/>
      <c r="T19" s="283"/>
      <c r="U19" s="283"/>
      <c r="V19" s="283"/>
      <c r="W19" s="283"/>
      <c r="X19" s="283"/>
    </row>
    <row r="20" s="197" customFormat="1" ht="68" customHeight="1" spans="1:24">
      <c r="A20" s="281" t="s">
        <v>63</v>
      </c>
      <c r="B20" s="281" t="s">
        <v>63</v>
      </c>
      <c r="C20" s="281" t="s">
        <v>189</v>
      </c>
      <c r="D20" s="281" t="s">
        <v>190</v>
      </c>
      <c r="E20" s="281" t="s">
        <v>100</v>
      </c>
      <c r="F20" s="281" t="s">
        <v>101</v>
      </c>
      <c r="G20" s="281" t="s">
        <v>191</v>
      </c>
      <c r="H20" s="281" t="s">
        <v>192</v>
      </c>
      <c r="I20" s="281" t="s">
        <v>170</v>
      </c>
      <c r="J20" s="281" t="s">
        <v>171</v>
      </c>
      <c r="K20" s="283">
        <v>580000</v>
      </c>
      <c r="L20" s="283">
        <v>580000</v>
      </c>
      <c r="M20" s="283"/>
      <c r="N20" s="283"/>
      <c r="O20" s="283"/>
      <c r="P20" s="283"/>
      <c r="Q20" s="283"/>
      <c r="R20" s="283"/>
      <c r="S20" s="283"/>
      <c r="T20" s="283"/>
      <c r="U20" s="283"/>
      <c r="V20" s="283"/>
      <c r="W20" s="283"/>
      <c r="X20" s="283"/>
    </row>
    <row r="21" s="197" customFormat="1" ht="68" customHeight="1" spans="1:24">
      <c r="A21" s="281" t="s">
        <v>63</v>
      </c>
      <c r="B21" s="281" t="s">
        <v>63</v>
      </c>
      <c r="C21" s="281" t="s">
        <v>189</v>
      </c>
      <c r="D21" s="281" t="s">
        <v>193</v>
      </c>
      <c r="E21" s="281" t="s">
        <v>102</v>
      </c>
      <c r="F21" s="281" t="s">
        <v>103</v>
      </c>
      <c r="G21" s="281" t="s">
        <v>194</v>
      </c>
      <c r="H21" s="281" t="s">
        <v>193</v>
      </c>
      <c r="I21" s="281" t="s">
        <v>170</v>
      </c>
      <c r="J21" s="281" t="s">
        <v>171</v>
      </c>
      <c r="K21" s="283">
        <v>300000</v>
      </c>
      <c r="L21" s="283">
        <v>300000</v>
      </c>
      <c r="M21" s="283"/>
      <c r="N21" s="283"/>
      <c r="O21" s="283"/>
      <c r="P21" s="283"/>
      <c r="Q21" s="283"/>
      <c r="R21" s="283"/>
      <c r="S21" s="283"/>
      <c r="T21" s="283"/>
      <c r="U21" s="283"/>
      <c r="V21" s="283"/>
      <c r="W21" s="283"/>
      <c r="X21" s="283"/>
    </row>
    <row r="22" s="197" customFormat="1" ht="68" customHeight="1" spans="1:24">
      <c r="A22" s="281" t="s">
        <v>63</v>
      </c>
      <c r="B22" s="281" t="s">
        <v>63</v>
      </c>
      <c r="C22" s="281" t="s">
        <v>189</v>
      </c>
      <c r="D22" s="281" t="s">
        <v>195</v>
      </c>
      <c r="E22" s="281" t="s">
        <v>108</v>
      </c>
      <c r="F22" s="281" t="s">
        <v>109</v>
      </c>
      <c r="G22" s="281" t="s">
        <v>196</v>
      </c>
      <c r="H22" s="281" t="s">
        <v>195</v>
      </c>
      <c r="I22" s="281" t="s">
        <v>170</v>
      </c>
      <c r="J22" s="281" t="s">
        <v>171</v>
      </c>
      <c r="K22" s="283">
        <v>400000</v>
      </c>
      <c r="L22" s="283">
        <v>400000</v>
      </c>
      <c r="M22" s="283"/>
      <c r="N22" s="283"/>
      <c r="O22" s="283"/>
      <c r="P22" s="283"/>
      <c r="Q22" s="283"/>
      <c r="R22" s="283"/>
      <c r="S22" s="283"/>
      <c r="T22" s="283"/>
      <c r="U22" s="283"/>
      <c r="V22" s="283"/>
      <c r="W22" s="283"/>
      <c r="X22" s="283"/>
    </row>
    <row r="23" s="197" customFormat="1" ht="68" customHeight="1" spans="1:24">
      <c r="A23" s="281" t="s">
        <v>63</v>
      </c>
      <c r="B23" s="281" t="s">
        <v>63</v>
      </c>
      <c r="C23" s="281" t="s">
        <v>189</v>
      </c>
      <c r="D23" s="281" t="s">
        <v>197</v>
      </c>
      <c r="E23" s="281" t="s">
        <v>110</v>
      </c>
      <c r="F23" s="281" t="s">
        <v>111</v>
      </c>
      <c r="G23" s="281" t="s">
        <v>198</v>
      </c>
      <c r="H23" s="281" t="s">
        <v>199</v>
      </c>
      <c r="I23" s="281" t="s">
        <v>170</v>
      </c>
      <c r="J23" s="281" t="s">
        <v>171</v>
      </c>
      <c r="K23" s="283">
        <v>10000</v>
      </c>
      <c r="L23" s="283">
        <v>10000</v>
      </c>
      <c r="M23" s="283"/>
      <c r="N23" s="283"/>
      <c r="O23" s="283"/>
      <c r="P23" s="283"/>
      <c r="Q23" s="283"/>
      <c r="R23" s="283"/>
      <c r="S23" s="283"/>
      <c r="T23" s="283"/>
      <c r="U23" s="283"/>
      <c r="V23" s="283"/>
      <c r="W23" s="283"/>
      <c r="X23" s="283"/>
    </row>
    <row r="24" s="197" customFormat="1" ht="68" customHeight="1" spans="1:24">
      <c r="A24" s="281" t="s">
        <v>63</v>
      </c>
      <c r="B24" s="281" t="s">
        <v>63</v>
      </c>
      <c r="C24" s="281" t="s">
        <v>200</v>
      </c>
      <c r="D24" s="281" t="s">
        <v>201</v>
      </c>
      <c r="E24" s="281" t="s">
        <v>94</v>
      </c>
      <c r="F24" s="281" t="s">
        <v>95</v>
      </c>
      <c r="G24" s="281" t="s">
        <v>202</v>
      </c>
      <c r="H24" s="281" t="s">
        <v>200</v>
      </c>
      <c r="I24" s="281" t="s">
        <v>176</v>
      </c>
      <c r="J24" s="281" t="s">
        <v>177</v>
      </c>
      <c r="K24" s="283">
        <v>370000</v>
      </c>
      <c r="L24" s="283">
        <v>370000</v>
      </c>
      <c r="M24" s="283"/>
      <c r="N24" s="283"/>
      <c r="O24" s="283"/>
      <c r="P24" s="283"/>
      <c r="Q24" s="283"/>
      <c r="R24" s="283"/>
      <c r="S24" s="283"/>
      <c r="T24" s="283"/>
      <c r="U24" s="283"/>
      <c r="V24" s="283"/>
      <c r="W24" s="283"/>
      <c r="X24" s="283"/>
    </row>
    <row r="25" s="197" customFormat="1" ht="68" customHeight="1" spans="1:24">
      <c r="A25" s="281" t="s">
        <v>63</v>
      </c>
      <c r="B25" s="281" t="s">
        <v>63</v>
      </c>
      <c r="C25" s="281" t="s">
        <v>200</v>
      </c>
      <c r="D25" s="281" t="s">
        <v>200</v>
      </c>
      <c r="E25" s="281" t="s">
        <v>94</v>
      </c>
      <c r="F25" s="281" t="s">
        <v>95</v>
      </c>
      <c r="G25" s="281" t="s">
        <v>202</v>
      </c>
      <c r="H25" s="281" t="s">
        <v>200</v>
      </c>
      <c r="I25" s="281" t="s">
        <v>176</v>
      </c>
      <c r="J25" s="281" t="s">
        <v>177</v>
      </c>
      <c r="K25" s="283">
        <v>23000</v>
      </c>
      <c r="L25" s="283">
        <v>23000</v>
      </c>
      <c r="M25" s="283"/>
      <c r="N25" s="283"/>
      <c r="O25" s="283"/>
      <c r="P25" s="283"/>
      <c r="Q25" s="283"/>
      <c r="R25" s="283"/>
      <c r="S25" s="283"/>
      <c r="T25" s="283"/>
      <c r="U25" s="283"/>
      <c r="V25" s="283"/>
      <c r="W25" s="283"/>
      <c r="X25" s="283"/>
    </row>
    <row r="26" s="197" customFormat="1" ht="68" customHeight="1" spans="1:24">
      <c r="A26" s="281" t="s">
        <v>63</v>
      </c>
      <c r="B26" s="281" t="s">
        <v>63</v>
      </c>
      <c r="C26" s="281" t="s">
        <v>117</v>
      </c>
      <c r="D26" s="281" t="s">
        <v>117</v>
      </c>
      <c r="E26" s="281" t="s">
        <v>116</v>
      </c>
      <c r="F26" s="281" t="s">
        <v>117</v>
      </c>
      <c r="G26" s="281" t="s">
        <v>203</v>
      </c>
      <c r="H26" s="281" t="s">
        <v>117</v>
      </c>
      <c r="I26" s="281" t="s">
        <v>170</v>
      </c>
      <c r="J26" s="281" t="s">
        <v>171</v>
      </c>
      <c r="K26" s="283">
        <v>550000</v>
      </c>
      <c r="L26" s="283">
        <v>550000</v>
      </c>
      <c r="M26" s="283"/>
      <c r="N26" s="283"/>
      <c r="O26" s="283"/>
      <c r="P26" s="283"/>
      <c r="Q26" s="283"/>
      <c r="R26" s="283"/>
      <c r="S26" s="283"/>
      <c r="T26" s="283"/>
      <c r="U26" s="283"/>
      <c r="V26" s="283"/>
      <c r="W26" s="283"/>
      <c r="X26" s="283"/>
    </row>
    <row r="27" s="197" customFormat="1" ht="68" customHeight="1" spans="1:24">
      <c r="A27" s="281" t="s">
        <v>63</v>
      </c>
      <c r="B27" s="281" t="s">
        <v>63</v>
      </c>
      <c r="C27" s="281" t="s">
        <v>204</v>
      </c>
      <c r="D27" s="281" t="s">
        <v>205</v>
      </c>
      <c r="E27" s="281" t="s">
        <v>94</v>
      </c>
      <c r="F27" s="281" t="s">
        <v>95</v>
      </c>
      <c r="G27" s="281" t="s">
        <v>206</v>
      </c>
      <c r="H27" s="281" t="s">
        <v>207</v>
      </c>
      <c r="I27" s="281" t="s">
        <v>170</v>
      </c>
      <c r="J27" s="281" t="s">
        <v>171</v>
      </c>
      <c r="K27" s="283">
        <v>1125516</v>
      </c>
      <c r="L27" s="283">
        <v>1125516</v>
      </c>
      <c r="M27" s="283"/>
      <c r="N27" s="283"/>
      <c r="O27" s="283"/>
      <c r="P27" s="283"/>
      <c r="Q27" s="283"/>
      <c r="R27" s="283"/>
      <c r="S27" s="283"/>
      <c r="T27" s="283"/>
      <c r="U27" s="283"/>
      <c r="V27" s="283"/>
      <c r="W27" s="283"/>
      <c r="X27" s="283"/>
    </row>
    <row r="28" s="197" customFormat="1" ht="68" customHeight="1" spans="1:24">
      <c r="A28" s="281" t="s">
        <v>63</v>
      </c>
      <c r="B28" s="281" t="s">
        <v>63</v>
      </c>
      <c r="C28" s="281" t="s">
        <v>204</v>
      </c>
      <c r="D28" s="281" t="s">
        <v>208</v>
      </c>
      <c r="E28" s="281" t="s">
        <v>94</v>
      </c>
      <c r="F28" s="281" t="s">
        <v>95</v>
      </c>
      <c r="G28" s="281" t="s">
        <v>209</v>
      </c>
      <c r="H28" s="281" t="s">
        <v>210</v>
      </c>
      <c r="I28" s="281" t="s">
        <v>170</v>
      </c>
      <c r="J28" s="281" t="s">
        <v>171</v>
      </c>
      <c r="K28" s="283">
        <v>156</v>
      </c>
      <c r="L28" s="283">
        <v>156</v>
      </c>
      <c r="M28" s="283"/>
      <c r="N28" s="283"/>
      <c r="O28" s="283"/>
      <c r="P28" s="283"/>
      <c r="Q28" s="283"/>
      <c r="R28" s="283"/>
      <c r="S28" s="283"/>
      <c r="T28" s="283"/>
      <c r="U28" s="283"/>
      <c r="V28" s="283"/>
      <c r="W28" s="283"/>
      <c r="X28" s="283"/>
    </row>
    <row r="29" s="197" customFormat="1" ht="68" customHeight="1" spans="1:24">
      <c r="A29" s="281" t="s">
        <v>63</v>
      </c>
      <c r="B29" s="281" t="s">
        <v>63</v>
      </c>
      <c r="C29" s="281" t="s">
        <v>204</v>
      </c>
      <c r="D29" s="281" t="s">
        <v>211</v>
      </c>
      <c r="E29" s="281" t="s">
        <v>94</v>
      </c>
      <c r="F29" s="281" t="s">
        <v>95</v>
      </c>
      <c r="G29" s="281" t="s">
        <v>212</v>
      </c>
      <c r="H29" s="281" t="s">
        <v>213</v>
      </c>
      <c r="I29" s="281" t="s">
        <v>170</v>
      </c>
      <c r="J29" s="281" t="s">
        <v>171</v>
      </c>
      <c r="K29" s="283">
        <v>93793</v>
      </c>
      <c r="L29" s="283">
        <v>93793</v>
      </c>
      <c r="M29" s="283"/>
      <c r="N29" s="283"/>
      <c r="O29" s="283"/>
      <c r="P29" s="283"/>
      <c r="Q29" s="283"/>
      <c r="R29" s="283"/>
      <c r="S29" s="283"/>
      <c r="T29" s="283"/>
      <c r="U29" s="283"/>
      <c r="V29" s="283"/>
      <c r="W29" s="283"/>
      <c r="X29" s="283"/>
    </row>
    <row r="30" s="197" customFormat="1" ht="68" customHeight="1" spans="1:24">
      <c r="A30" s="281" t="s">
        <v>63</v>
      </c>
      <c r="B30" s="281" t="s">
        <v>63</v>
      </c>
      <c r="C30" s="281" t="s">
        <v>204</v>
      </c>
      <c r="D30" s="281" t="s">
        <v>214</v>
      </c>
      <c r="E30" s="281" t="s">
        <v>94</v>
      </c>
      <c r="F30" s="281" t="s">
        <v>95</v>
      </c>
      <c r="G30" s="281" t="s">
        <v>212</v>
      </c>
      <c r="H30" s="281" t="s">
        <v>213</v>
      </c>
      <c r="I30" s="281" t="s">
        <v>170</v>
      </c>
      <c r="J30" s="281" t="s">
        <v>171</v>
      </c>
      <c r="K30" s="283">
        <v>15000</v>
      </c>
      <c r="L30" s="283">
        <v>15000</v>
      </c>
      <c r="M30" s="283"/>
      <c r="N30" s="283"/>
      <c r="O30" s="283"/>
      <c r="P30" s="283"/>
      <c r="Q30" s="283"/>
      <c r="R30" s="283"/>
      <c r="S30" s="283"/>
      <c r="T30" s="283"/>
      <c r="U30" s="283"/>
      <c r="V30" s="283"/>
      <c r="W30" s="283"/>
      <c r="X30" s="283"/>
    </row>
    <row r="31" s="197" customFormat="1" ht="68" customHeight="1" spans="1:24">
      <c r="A31" s="281" t="s">
        <v>63</v>
      </c>
      <c r="B31" s="281" t="s">
        <v>63</v>
      </c>
      <c r="C31" s="281" t="s">
        <v>204</v>
      </c>
      <c r="D31" s="281" t="s">
        <v>215</v>
      </c>
      <c r="E31" s="281" t="s">
        <v>94</v>
      </c>
      <c r="F31" s="281" t="s">
        <v>95</v>
      </c>
      <c r="G31" s="281" t="s">
        <v>216</v>
      </c>
      <c r="H31" s="281" t="s">
        <v>215</v>
      </c>
      <c r="I31" s="281" t="s">
        <v>170</v>
      </c>
      <c r="J31" s="281" t="s">
        <v>171</v>
      </c>
      <c r="K31" s="283">
        <v>1111008</v>
      </c>
      <c r="L31" s="283">
        <v>1111008</v>
      </c>
      <c r="M31" s="283"/>
      <c r="N31" s="283"/>
      <c r="O31" s="283"/>
      <c r="P31" s="283"/>
      <c r="Q31" s="283"/>
      <c r="R31" s="283"/>
      <c r="S31" s="283"/>
      <c r="T31" s="283"/>
      <c r="U31" s="283"/>
      <c r="V31" s="283"/>
      <c r="W31" s="283"/>
      <c r="X31" s="283"/>
    </row>
    <row r="32" s="197" customFormat="1" ht="68" customHeight="1" spans="1:24">
      <c r="A32" s="281" t="s">
        <v>63</v>
      </c>
      <c r="B32" s="281" t="s">
        <v>63</v>
      </c>
      <c r="C32" s="281" t="s">
        <v>204</v>
      </c>
      <c r="D32" s="281" t="s">
        <v>215</v>
      </c>
      <c r="E32" s="281" t="s">
        <v>94</v>
      </c>
      <c r="F32" s="281" t="s">
        <v>95</v>
      </c>
      <c r="G32" s="281" t="s">
        <v>216</v>
      </c>
      <c r="H32" s="281" t="s">
        <v>215</v>
      </c>
      <c r="I32" s="281" t="s">
        <v>170</v>
      </c>
      <c r="J32" s="281" t="s">
        <v>171</v>
      </c>
      <c r="K32" s="283">
        <v>1218840</v>
      </c>
      <c r="L32" s="283">
        <v>1218840</v>
      </c>
      <c r="M32" s="283"/>
      <c r="N32" s="283"/>
      <c r="O32" s="283"/>
      <c r="P32" s="283"/>
      <c r="Q32" s="283"/>
      <c r="R32" s="283"/>
      <c r="S32" s="283"/>
      <c r="T32" s="283"/>
      <c r="U32" s="283"/>
      <c r="V32" s="283"/>
      <c r="W32" s="283"/>
      <c r="X32" s="283"/>
    </row>
    <row r="33" s="197" customFormat="1" ht="68" customHeight="1" spans="1:24">
      <c r="A33" s="281" t="s">
        <v>63</v>
      </c>
      <c r="B33" s="281" t="s">
        <v>63</v>
      </c>
      <c r="C33" s="281" t="s">
        <v>217</v>
      </c>
      <c r="D33" s="281" t="s">
        <v>217</v>
      </c>
      <c r="E33" s="281" t="s">
        <v>94</v>
      </c>
      <c r="F33" s="281" t="s">
        <v>95</v>
      </c>
      <c r="G33" s="281" t="s">
        <v>174</v>
      </c>
      <c r="H33" s="281" t="s">
        <v>175</v>
      </c>
      <c r="I33" s="281" t="s">
        <v>176</v>
      </c>
      <c r="J33" s="281" t="s">
        <v>177</v>
      </c>
      <c r="K33" s="283">
        <v>22792</v>
      </c>
      <c r="L33" s="283">
        <v>22792</v>
      </c>
      <c r="M33" s="283"/>
      <c r="N33" s="283"/>
      <c r="O33" s="283"/>
      <c r="P33" s="283"/>
      <c r="Q33" s="283"/>
      <c r="R33" s="283"/>
      <c r="S33" s="283"/>
      <c r="T33" s="283"/>
      <c r="U33" s="283"/>
      <c r="V33" s="283"/>
      <c r="W33" s="283"/>
      <c r="X33" s="283"/>
    </row>
    <row r="34" s="197" customFormat="1" ht="68" customHeight="1" spans="1:24">
      <c r="A34" s="281" t="s">
        <v>63</v>
      </c>
      <c r="B34" s="281" t="s">
        <v>63</v>
      </c>
      <c r="C34" s="281" t="s">
        <v>217</v>
      </c>
      <c r="D34" s="281" t="s">
        <v>217</v>
      </c>
      <c r="E34" s="281" t="s">
        <v>94</v>
      </c>
      <c r="F34" s="281" t="s">
        <v>95</v>
      </c>
      <c r="G34" s="281" t="s">
        <v>179</v>
      </c>
      <c r="H34" s="281" t="s">
        <v>180</v>
      </c>
      <c r="I34" s="281" t="s">
        <v>176</v>
      </c>
      <c r="J34" s="281" t="s">
        <v>177</v>
      </c>
      <c r="K34" s="283">
        <v>16000</v>
      </c>
      <c r="L34" s="283">
        <v>16000</v>
      </c>
      <c r="M34" s="283"/>
      <c r="N34" s="283"/>
      <c r="O34" s="283"/>
      <c r="P34" s="283"/>
      <c r="Q34" s="283"/>
      <c r="R34" s="283"/>
      <c r="S34" s="283"/>
      <c r="T34" s="283"/>
      <c r="U34" s="283"/>
      <c r="V34" s="283"/>
      <c r="W34" s="283"/>
      <c r="X34" s="283"/>
    </row>
    <row r="35" s="197" customFormat="1" ht="68" customHeight="1" spans="1:24">
      <c r="A35" s="281" t="s">
        <v>63</v>
      </c>
      <c r="B35" s="281" t="s">
        <v>63</v>
      </c>
      <c r="C35" s="281" t="s">
        <v>217</v>
      </c>
      <c r="D35" s="281" t="s">
        <v>217</v>
      </c>
      <c r="E35" s="281" t="s">
        <v>94</v>
      </c>
      <c r="F35" s="281" t="s">
        <v>95</v>
      </c>
      <c r="G35" s="281" t="s">
        <v>182</v>
      </c>
      <c r="H35" s="281" t="s">
        <v>183</v>
      </c>
      <c r="I35" s="281" t="s">
        <v>176</v>
      </c>
      <c r="J35" s="281" t="s">
        <v>177</v>
      </c>
      <c r="K35" s="283">
        <v>12800</v>
      </c>
      <c r="L35" s="283">
        <v>12800</v>
      </c>
      <c r="M35" s="283"/>
      <c r="N35" s="283"/>
      <c r="O35" s="283"/>
      <c r="P35" s="283"/>
      <c r="Q35" s="283"/>
      <c r="R35" s="283"/>
      <c r="S35" s="283"/>
      <c r="T35" s="283"/>
      <c r="U35" s="283"/>
      <c r="V35" s="283"/>
      <c r="W35" s="283"/>
      <c r="X35" s="283"/>
    </row>
    <row r="36" s="197" customFormat="1" ht="68" customHeight="1" spans="1:24">
      <c r="A36" s="281" t="s">
        <v>63</v>
      </c>
      <c r="B36" s="281" t="s">
        <v>63</v>
      </c>
      <c r="C36" s="281" t="s">
        <v>217</v>
      </c>
      <c r="D36" s="281" t="s">
        <v>217</v>
      </c>
      <c r="E36" s="281" t="s">
        <v>94</v>
      </c>
      <c r="F36" s="281" t="s">
        <v>95</v>
      </c>
      <c r="G36" s="281" t="s">
        <v>185</v>
      </c>
      <c r="H36" s="281" t="s">
        <v>186</v>
      </c>
      <c r="I36" s="281" t="s">
        <v>176</v>
      </c>
      <c r="J36" s="281" t="s">
        <v>177</v>
      </c>
      <c r="K36" s="283">
        <v>3200</v>
      </c>
      <c r="L36" s="283">
        <v>3200</v>
      </c>
      <c r="M36" s="283"/>
      <c r="N36" s="283"/>
      <c r="O36" s="283"/>
      <c r="P36" s="283"/>
      <c r="Q36" s="283"/>
      <c r="R36" s="283"/>
      <c r="S36" s="283"/>
      <c r="T36" s="283"/>
      <c r="U36" s="283"/>
      <c r="V36" s="283"/>
      <c r="W36" s="283"/>
      <c r="X36" s="283"/>
    </row>
    <row r="37" s="197" customFormat="1" ht="68" customHeight="1" spans="1:24">
      <c r="A37" s="281" t="s">
        <v>63</v>
      </c>
      <c r="B37" s="281" t="s">
        <v>63</v>
      </c>
      <c r="C37" s="281" t="s">
        <v>218</v>
      </c>
      <c r="D37" s="281" t="s">
        <v>219</v>
      </c>
      <c r="E37" s="281" t="s">
        <v>94</v>
      </c>
      <c r="F37" s="281" t="s">
        <v>95</v>
      </c>
      <c r="G37" s="281" t="s">
        <v>169</v>
      </c>
      <c r="H37" s="281" t="s">
        <v>168</v>
      </c>
      <c r="I37" s="281" t="s">
        <v>170</v>
      </c>
      <c r="J37" s="281" t="s">
        <v>171</v>
      </c>
      <c r="K37" s="283">
        <v>23191825.32</v>
      </c>
      <c r="L37" s="283">
        <v>23191825.32</v>
      </c>
      <c r="M37" s="283"/>
      <c r="N37" s="283"/>
      <c r="O37" s="283"/>
      <c r="P37" s="283"/>
      <c r="Q37" s="283"/>
      <c r="R37" s="283"/>
      <c r="S37" s="283"/>
      <c r="T37" s="283"/>
      <c r="U37" s="283"/>
      <c r="V37" s="283"/>
      <c r="W37" s="283"/>
      <c r="X37" s="283"/>
    </row>
    <row r="38" s="197" customFormat="1" ht="68" customHeight="1" spans="1:24">
      <c r="A38" s="281" t="s">
        <v>63</v>
      </c>
      <c r="B38" s="281" t="s">
        <v>63</v>
      </c>
      <c r="C38" s="281" t="s">
        <v>218</v>
      </c>
      <c r="D38" s="281" t="s">
        <v>220</v>
      </c>
      <c r="E38" s="281" t="s">
        <v>94</v>
      </c>
      <c r="F38" s="281" t="s">
        <v>95</v>
      </c>
      <c r="G38" s="281" t="s">
        <v>169</v>
      </c>
      <c r="H38" s="281" t="s">
        <v>168</v>
      </c>
      <c r="I38" s="281" t="s">
        <v>170</v>
      </c>
      <c r="J38" s="281" t="s">
        <v>171</v>
      </c>
      <c r="K38" s="283">
        <v>55639368</v>
      </c>
      <c r="L38" s="283">
        <v>55639368</v>
      </c>
      <c r="M38" s="283"/>
      <c r="N38" s="283"/>
      <c r="O38" s="283"/>
      <c r="P38" s="283"/>
      <c r="Q38" s="283"/>
      <c r="R38" s="283"/>
      <c r="S38" s="283"/>
      <c r="T38" s="283"/>
      <c r="U38" s="283"/>
      <c r="V38" s="283"/>
      <c r="W38" s="283"/>
      <c r="X38" s="283"/>
    </row>
    <row r="39" s="197" customFormat="1" ht="68" customHeight="1" spans="1:24">
      <c r="A39" s="281" t="s">
        <v>63</v>
      </c>
      <c r="B39" s="281" t="s">
        <v>63</v>
      </c>
      <c r="C39" s="281" t="s">
        <v>221</v>
      </c>
      <c r="D39" s="281" t="s">
        <v>222</v>
      </c>
      <c r="E39" s="281" t="s">
        <v>94</v>
      </c>
      <c r="F39" s="281" t="s">
        <v>95</v>
      </c>
      <c r="G39" s="281" t="s">
        <v>216</v>
      </c>
      <c r="H39" s="281" t="s">
        <v>215</v>
      </c>
      <c r="I39" s="281" t="s">
        <v>170</v>
      </c>
      <c r="J39" s="281" t="s">
        <v>171</v>
      </c>
      <c r="K39" s="283">
        <v>1380000</v>
      </c>
      <c r="L39" s="283">
        <v>1380000</v>
      </c>
      <c r="M39" s="283"/>
      <c r="N39" s="283"/>
      <c r="O39" s="283"/>
      <c r="P39" s="283"/>
      <c r="Q39" s="283"/>
      <c r="R39" s="283"/>
      <c r="S39" s="283"/>
      <c r="T39" s="283"/>
      <c r="U39" s="283"/>
      <c r="V39" s="283"/>
      <c r="W39" s="283"/>
      <c r="X39" s="283"/>
    </row>
    <row r="40" s="197" customFormat="1" ht="68" customHeight="1" spans="1:24">
      <c r="A40" s="281" t="s">
        <v>63</v>
      </c>
      <c r="B40" s="281" t="s">
        <v>63</v>
      </c>
      <c r="C40" s="281" t="s">
        <v>223</v>
      </c>
      <c r="D40" s="281" t="s">
        <v>223</v>
      </c>
      <c r="E40" s="281" t="s">
        <v>94</v>
      </c>
      <c r="F40" s="281" t="s">
        <v>95</v>
      </c>
      <c r="G40" s="281" t="s">
        <v>169</v>
      </c>
      <c r="H40" s="281" t="s">
        <v>168</v>
      </c>
      <c r="I40" s="281" t="s">
        <v>170</v>
      </c>
      <c r="J40" s="281" t="s">
        <v>171</v>
      </c>
      <c r="K40" s="283">
        <v>100000</v>
      </c>
      <c r="L40" s="283">
        <v>100000</v>
      </c>
      <c r="M40" s="283"/>
      <c r="N40" s="283"/>
      <c r="O40" s="283"/>
      <c r="P40" s="283"/>
      <c r="Q40" s="283"/>
      <c r="R40" s="283"/>
      <c r="S40" s="283"/>
      <c r="T40" s="283"/>
      <c r="U40" s="283"/>
      <c r="V40" s="283"/>
      <c r="W40" s="283"/>
      <c r="X40" s="283"/>
    </row>
    <row r="41" s="197" customFormat="1" ht="68" customHeight="1" spans="1:24">
      <c r="A41" s="281" t="s">
        <v>63</v>
      </c>
      <c r="B41" s="281" t="s">
        <v>63</v>
      </c>
      <c r="C41" s="281" t="s">
        <v>224</v>
      </c>
      <c r="D41" s="281" t="s">
        <v>224</v>
      </c>
      <c r="E41" s="281" t="s">
        <v>94</v>
      </c>
      <c r="F41" s="281" t="s">
        <v>95</v>
      </c>
      <c r="G41" s="281" t="s">
        <v>225</v>
      </c>
      <c r="H41" s="281" t="s">
        <v>226</v>
      </c>
      <c r="I41" s="281" t="s">
        <v>176</v>
      </c>
      <c r="J41" s="281" t="s">
        <v>177</v>
      </c>
      <c r="K41" s="283">
        <v>890032</v>
      </c>
      <c r="L41" s="283">
        <v>890032</v>
      </c>
      <c r="M41" s="283"/>
      <c r="N41" s="283"/>
      <c r="O41" s="283"/>
      <c r="P41" s="283"/>
      <c r="Q41" s="283"/>
      <c r="R41" s="283"/>
      <c r="S41" s="283"/>
      <c r="T41" s="283"/>
      <c r="U41" s="283"/>
      <c r="V41" s="283"/>
      <c r="W41" s="283"/>
      <c r="X41" s="283"/>
    </row>
    <row r="42" s="197" customFormat="1" ht="68" customHeight="1" spans="1:24">
      <c r="A42" s="279" t="s">
        <v>49</v>
      </c>
      <c r="B42" s="279"/>
      <c r="C42" s="279"/>
      <c r="D42" s="279"/>
      <c r="E42" s="279"/>
      <c r="F42" s="279"/>
      <c r="G42" s="279"/>
      <c r="H42" s="279"/>
      <c r="I42" s="279"/>
      <c r="J42" s="279"/>
      <c r="K42" s="283">
        <v>126047038.32</v>
      </c>
      <c r="L42" s="283">
        <v>126047038.32</v>
      </c>
      <c r="M42" s="283"/>
      <c r="N42" s="283"/>
      <c r="O42" s="283"/>
      <c r="P42" s="283"/>
      <c r="Q42" s="283"/>
      <c r="R42" s="283"/>
      <c r="S42" s="283"/>
      <c r="T42" s="283"/>
      <c r="U42" s="283"/>
      <c r="V42" s="283"/>
      <c r="W42" s="283"/>
      <c r="X42" s="283"/>
    </row>
  </sheetData>
  <mergeCells count="19">
    <mergeCell ref="H2:X2"/>
    <mergeCell ref="A3:X3"/>
    <mergeCell ref="A4:F4"/>
    <mergeCell ref="L5:N5"/>
    <mergeCell ref="O5:Q5"/>
    <mergeCell ref="S5:X5"/>
    <mergeCell ref="A42:J42"/>
    <mergeCell ref="A5:A6"/>
    <mergeCell ref="B5:B6"/>
    <mergeCell ref="C5:C6"/>
    <mergeCell ref="D5:D6"/>
    <mergeCell ref="E5:E6"/>
    <mergeCell ref="F5:F6"/>
    <mergeCell ref="G5:G6"/>
    <mergeCell ref="H5:H6"/>
    <mergeCell ref="I5:I6"/>
    <mergeCell ref="J5:J6"/>
    <mergeCell ref="K5:K6"/>
    <mergeCell ref="R5:R6"/>
  </mergeCells>
  <printOptions horizontalCentered="1"/>
  <pageMargins left="0.798611111111111" right="0.798611111111111" top="0.597916666666667" bottom="0.597916666666667" header="0" footer="0"/>
  <pageSetup paperSize="9" scale="34" fitToHeight="0" orientation="landscape" horizontalDpi="600"/>
  <headerFooter>
    <oddFooter>&amp;C第&amp;P页，共&amp;N页&amp;R&amp;N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9"/>
  <sheetViews>
    <sheetView showZeros="0" workbookViewId="0">
      <pane ySplit="1" topLeftCell="A2" activePane="bottomLeft" state="frozen"/>
      <selection/>
      <selection pane="bottomLeft" activeCell="B13" sqref="B12:B13"/>
    </sheetView>
  </sheetViews>
  <sheetFormatPr defaultColWidth="8.57407407407407" defaultRowHeight="12.75" customHeight="1" outlineLevelCol="4"/>
  <cols>
    <col min="1" max="1" width="14.5740740740741" customWidth="1"/>
    <col min="2" max="2" width="33.4259259259259" customWidth="1"/>
    <col min="3" max="3" width="26.712962962963" customWidth="1"/>
    <col min="4" max="4" width="30.1481481481481" customWidth="1"/>
    <col min="5" max="5" width="30.8518518518519" customWidth="1"/>
  </cols>
  <sheetData>
    <row r="1" customHeight="1" spans="1:5">
      <c r="A1" s="1"/>
      <c r="B1" s="1"/>
      <c r="C1" s="1"/>
      <c r="D1" s="1"/>
      <c r="E1" s="1"/>
    </row>
    <row r="2" ht="17.25" customHeight="1" spans="1:1">
      <c r="A2" s="256"/>
    </row>
    <row r="3" ht="41.25" customHeight="1" spans="1:1">
      <c r="A3" s="35" t="str">
        <f>"2025"&amp;"年部门政府性基金预算支出预算表"</f>
        <v>2025年部门政府性基金预算支出预算表</v>
      </c>
    </row>
    <row r="4" ht="36" customHeight="1" spans="1:5">
      <c r="A4" s="257" t="str">
        <f>"单位名称："&amp;"昆明经济技术开发区党群服务中心（昆明经济技术开发区人才服务中心）"</f>
        <v>单位名称：昆明经济技术开发区党群服务中心（昆明经济技术开发区人才服务中心）</v>
      </c>
      <c r="C4" s="256"/>
      <c r="E4" s="258" t="s">
        <v>0</v>
      </c>
    </row>
    <row r="5" ht="21.75" customHeight="1" spans="1:5">
      <c r="A5" s="259" t="s">
        <v>151</v>
      </c>
      <c r="B5" s="260"/>
      <c r="C5" s="259" t="s">
        <v>227</v>
      </c>
      <c r="D5" s="261"/>
      <c r="E5" s="260"/>
    </row>
    <row r="6" ht="29.25" customHeight="1" spans="1:5">
      <c r="A6" s="262" t="s">
        <v>65</v>
      </c>
      <c r="B6" s="262" t="s">
        <v>66</v>
      </c>
      <c r="C6" s="263" t="s">
        <v>49</v>
      </c>
      <c r="D6" s="263" t="s">
        <v>68</v>
      </c>
      <c r="E6" s="263" t="s">
        <v>69</v>
      </c>
    </row>
    <row r="7" ht="15" customHeight="1" spans="1:5">
      <c r="A7" s="264">
        <v>1</v>
      </c>
      <c r="B7" s="264">
        <v>2</v>
      </c>
      <c r="C7" s="264">
        <v>3</v>
      </c>
      <c r="D7" s="264">
        <v>4</v>
      </c>
      <c r="E7" s="264">
        <v>5</v>
      </c>
    </row>
    <row r="8" ht="20.25" customHeight="1" spans="1:5">
      <c r="A8" s="265"/>
      <c r="B8" s="265"/>
      <c r="C8" s="266"/>
      <c r="D8" s="266"/>
      <c r="E8" s="266"/>
    </row>
    <row r="9" ht="18.75" customHeight="1" spans="1:5">
      <c r="A9" s="267" t="s">
        <v>49</v>
      </c>
      <c r="B9" s="267"/>
      <c r="C9" s="266"/>
      <c r="D9" s="266"/>
      <c r="E9" s="268"/>
    </row>
  </sheetData>
  <mergeCells count="6">
    <mergeCell ref="A2:E2"/>
    <mergeCell ref="A3:E3"/>
    <mergeCell ref="A4:B4"/>
    <mergeCell ref="A5:B5"/>
    <mergeCell ref="C5:E5"/>
    <mergeCell ref="A9:B9"/>
  </mergeCells>
  <pageMargins left="0.75" right="0.75" top="1" bottom="1" header="0.5" footer="0.5"/>
  <pageSetup paperSize="9" scale="8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V33"/>
  <sheetViews>
    <sheetView showZeros="0" zoomScale="55" zoomScaleNormal="55" topLeftCell="B1" workbookViewId="0">
      <pane ySplit="1" topLeftCell="A2" activePane="bottomLeft" state="frozen"/>
      <selection/>
      <selection pane="bottomLeft" activeCell="V4" sqref="V4"/>
    </sheetView>
  </sheetViews>
  <sheetFormatPr defaultColWidth="9.14814814814815" defaultRowHeight="14.25" customHeight="1"/>
  <cols>
    <col min="1" max="2" width="32.5740740740741" customWidth="1"/>
    <col min="3" max="3" width="41.1481481481481" customWidth="1"/>
    <col min="4" max="4" width="24.4259259259259" customWidth="1"/>
    <col min="5" max="5" width="21.2777777777778" customWidth="1"/>
    <col min="6" max="6" width="21.712962962963" customWidth="1"/>
    <col min="7" max="7" width="35.2777777777778" customWidth="1"/>
    <col min="8" max="8" width="7.71296296296296" customWidth="1"/>
    <col min="9" max="9" width="11.1481481481481" customWidth="1"/>
    <col min="10" max="12" width="21.8888888888889" customWidth="1"/>
    <col min="13" max="22" width="11.5092592592593" style="114" customWidth="1"/>
  </cols>
  <sheetData>
    <row r="1" customHeight="1" spans="1:22">
      <c r="A1" s="1"/>
      <c r="B1" s="1"/>
      <c r="C1" s="1"/>
      <c r="D1" s="1"/>
      <c r="E1" s="1"/>
      <c r="F1" s="1"/>
      <c r="G1" s="1"/>
      <c r="H1" s="1"/>
      <c r="I1" s="1"/>
      <c r="J1" s="1"/>
      <c r="K1" s="1"/>
      <c r="L1" s="1"/>
      <c r="M1" s="115"/>
      <c r="N1" s="115"/>
      <c r="O1" s="115"/>
      <c r="P1" s="115"/>
      <c r="Q1" s="115"/>
      <c r="R1" s="115"/>
      <c r="S1" s="115"/>
      <c r="T1" s="115"/>
      <c r="U1" s="115"/>
      <c r="V1" s="115"/>
    </row>
    <row r="2" ht="15.75" customHeight="1" spans="2:22">
      <c r="B2" s="198"/>
      <c r="C2" s="198"/>
      <c r="D2" s="198"/>
      <c r="E2" s="198"/>
      <c r="T2" s="243"/>
      <c r="U2" s="243"/>
      <c r="V2" s="244"/>
    </row>
    <row r="3" ht="41.25" customHeight="1" spans="1:22">
      <c r="A3" s="199" t="str">
        <f>"2025"&amp;"年部门政府采购预算表"</f>
        <v>2025年部门政府采购预算表</v>
      </c>
      <c r="B3" s="200"/>
      <c r="C3" s="200"/>
      <c r="D3" s="200"/>
      <c r="E3" s="200"/>
      <c r="F3" s="201"/>
      <c r="G3" s="201"/>
      <c r="H3" s="201"/>
      <c r="I3" s="201"/>
      <c r="J3" s="201"/>
      <c r="K3" s="201"/>
      <c r="L3" s="201"/>
      <c r="M3" s="224"/>
      <c r="N3" s="224"/>
      <c r="O3" s="225"/>
      <c r="P3" s="224"/>
      <c r="Q3" s="224"/>
      <c r="R3" s="225"/>
      <c r="S3" s="224"/>
      <c r="T3" s="225"/>
      <c r="U3" s="225"/>
      <c r="V3" s="224"/>
    </row>
    <row r="4" ht="18.75" customHeight="1" spans="1:22">
      <c r="A4" s="202" t="str">
        <f>"单位名称："&amp;"昆明经济技术开发区党群服务中心（昆明经济技术开发区人才服务中心）"</f>
        <v>单位名称：昆明经济技术开发区党群服务中心（昆明经济技术开发区人才服务中心）</v>
      </c>
      <c r="B4" s="203"/>
      <c r="C4" s="203"/>
      <c r="D4" s="203"/>
      <c r="E4" s="203"/>
      <c r="F4" s="204"/>
      <c r="G4" s="204"/>
      <c r="H4" s="204"/>
      <c r="I4" s="204"/>
      <c r="J4" s="204"/>
      <c r="K4" s="7"/>
      <c r="L4" s="7"/>
      <c r="M4" s="226"/>
      <c r="N4" s="226"/>
      <c r="T4" s="245"/>
      <c r="U4" s="245"/>
      <c r="V4" s="246" t="s">
        <v>0</v>
      </c>
    </row>
    <row r="5" ht="53" customHeight="1" spans="1:22">
      <c r="A5" s="205" t="s">
        <v>156</v>
      </c>
      <c r="B5" s="206" t="s">
        <v>157</v>
      </c>
      <c r="C5" s="206" t="s">
        <v>158</v>
      </c>
      <c r="D5" s="206" t="s">
        <v>160</v>
      </c>
      <c r="E5" s="206" t="s">
        <v>161</v>
      </c>
      <c r="F5" s="207" t="s">
        <v>228</v>
      </c>
      <c r="G5" s="207" t="s">
        <v>229</v>
      </c>
      <c r="H5" s="207" t="s">
        <v>230</v>
      </c>
      <c r="I5" s="207" t="s">
        <v>231</v>
      </c>
      <c r="J5" s="207" t="s">
        <v>232</v>
      </c>
      <c r="K5" s="227" t="s">
        <v>233</v>
      </c>
      <c r="L5" s="227"/>
      <c r="M5" s="228"/>
      <c r="N5" s="228"/>
      <c r="O5" s="229"/>
      <c r="P5" s="228"/>
      <c r="Q5" s="228"/>
      <c r="R5" s="247"/>
      <c r="S5" s="228"/>
      <c r="T5" s="229"/>
      <c r="U5" s="247"/>
      <c r="V5" s="248"/>
    </row>
    <row r="6" ht="53" customHeight="1" spans="1:22">
      <c r="A6" s="208"/>
      <c r="B6" s="209"/>
      <c r="C6" s="209"/>
      <c r="D6" s="209"/>
      <c r="E6" s="209"/>
      <c r="F6" s="210"/>
      <c r="G6" s="210"/>
      <c r="H6" s="210"/>
      <c r="I6" s="210"/>
      <c r="J6" s="210"/>
      <c r="K6" s="210" t="s">
        <v>49</v>
      </c>
      <c r="L6" s="210" t="s">
        <v>52</v>
      </c>
      <c r="M6" s="230" t="s">
        <v>53</v>
      </c>
      <c r="N6" s="230" t="s">
        <v>54</v>
      </c>
      <c r="O6" s="231" t="s">
        <v>55</v>
      </c>
      <c r="P6" s="232" t="s">
        <v>234</v>
      </c>
      <c r="Q6" s="232"/>
      <c r="R6" s="249"/>
      <c r="S6" s="232"/>
      <c r="T6" s="250"/>
      <c r="U6" s="251"/>
      <c r="V6" s="230" t="s">
        <v>235</v>
      </c>
    </row>
    <row r="7" ht="86" customHeight="1" spans="1:22">
      <c r="A7" s="211"/>
      <c r="B7" s="212"/>
      <c r="C7" s="212"/>
      <c r="D7" s="212"/>
      <c r="E7" s="212"/>
      <c r="F7" s="213"/>
      <c r="G7" s="213"/>
      <c r="H7" s="213"/>
      <c r="I7" s="213"/>
      <c r="J7" s="213"/>
      <c r="K7" s="213"/>
      <c r="L7" s="213" t="s">
        <v>51</v>
      </c>
      <c r="M7" s="233"/>
      <c r="N7" s="233"/>
      <c r="O7" s="234"/>
      <c r="P7" s="233" t="s">
        <v>51</v>
      </c>
      <c r="Q7" s="233" t="s">
        <v>57</v>
      </c>
      <c r="R7" s="251" t="s">
        <v>59</v>
      </c>
      <c r="S7" s="233" t="s">
        <v>58</v>
      </c>
      <c r="T7" s="234" t="s">
        <v>60</v>
      </c>
      <c r="U7" s="251" t="s">
        <v>61</v>
      </c>
      <c r="V7" s="233"/>
    </row>
    <row r="8" s="197" customFormat="1" ht="64" customHeight="1" spans="1:22">
      <c r="A8" s="214">
        <v>1</v>
      </c>
      <c r="B8" s="215" t="s">
        <v>76</v>
      </c>
      <c r="C8" s="216" t="s">
        <v>77</v>
      </c>
      <c r="D8" s="216" t="s">
        <v>78</v>
      </c>
      <c r="E8" s="215" t="s">
        <v>79</v>
      </c>
      <c r="F8" s="216" t="s">
        <v>80</v>
      </c>
      <c r="G8" s="216" t="s">
        <v>81</v>
      </c>
      <c r="H8" s="217" t="s">
        <v>82</v>
      </c>
      <c r="I8" s="216" t="s">
        <v>83</v>
      </c>
      <c r="J8" s="216" t="s">
        <v>84</v>
      </c>
      <c r="K8" s="217" t="s">
        <v>85</v>
      </c>
      <c r="L8" s="216" t="s">
        <v>86</v>
      </c>
      <c r="M8" s="235" t="s">
        <v>87</v>
      </c>
      <c r="N8" s="236" t="s">
        <v>88</v>
      </c>
      <c r="O8" s="236" t="s">
        <v>89</v>
      </c>
      <c r="P8" s="235" t="s">
        <v>236</v>
      </c>
      <c r="Q8" s="236" t="s">
        <v>237</v>
      </c>
      <c r="R8" s="252" t="s">
        <v>238</v>
      </c>
      <c r="S8" s="236" t="s">
        <v>239</v>
      </c>
      <c r="T8" s="236" t="s">
        <v>240</v>
      </c>
      <c r="U8" s="236" t="s">
        <v>241</v>
      </c>
      <c r="V8" s="236" t="s">
        <v>242</v>
      </c>
    </row>
    <row r="9" s="197" customFormat="1" ht="64" customHeight="1" spans="1:22">
      <c r="A9" s="218" t="s">
        <v>63</v>
      </c>
      <c r="B9" s="219" t="s">
        <v>63</v>
      </c>
      <c r="C9" s="219" t="s">
        <v>243</v>
      </c>
      <c r="D9" s="219" t="s">
        <v>94</v>
      </c>
      <c r="E9" s="219" t="s">
        <v>95</v>
      </c>
      <c r="F9" s="220" t="s">
        <v>244</v>
      </c>
      <c r="G9" s="220" t="s">
        <v>245</v>
      </c>
      <c r="H9" s="220" t="s">
        <v>246</v>
      </c>
      <c r="I9" s="237">
        <v>1</v>
      </c>
      <c r="J9" s="238">
        <v>80000</v>
      </c>
      <c r="K9" s="238">
        <v>80000</v>
      </c>
      <c r="L9" s="238">
        <v>80000</v>
      </c>
      <c r="M9" s="239"/>
      <c r="N9" s="239"/>
      <c r="O9" s="240"/>
      <c r="P9" s="239"/>
      <c r="Q9" s="239"/>
      <c r="R9" s="240"/>
      <c r="S9" s="239"/>
      <c r="T9" s="240"/>
      <c r="U9" s="240"/>
      <c r="V9" s="253"/>
    </row>
    <row r="10" s="197" customFormat="1" ht="64" customHeight="1" spans="1:22">
      <c r="A10" s="218" t="s">
        <v>63</v>
      </c>
      <c r="B10" s="219" t="s">
        <v>63</v>
      </c>
      <c r="C10" s="219" t="s">
        <v>247</v>
      </c>
      <c r="D10" s="219" t="s">
        <v>94</v>
      </c>
      <c r="E10" s="219" t="s">
        <v>95</v>
      </c>
      <c r="F10" s="220" t="s">
        <v>248</v>
      </c>
      <c r="G10" s="220" t="s">
        <v>249</v>
      </c>
      <c r="H10" s="220" t="s">
        <v>250</v>
      </c>
      <c r="I10" s="237">
        <v>1</v>
      </c>
      <c r="J10" s="238">
        <v>1500000</v>
      </c>
      <c r="K10" s="238">
        <v>1500000</v>
      </c>
      <c r="L10" s="238">
        <v>1500000</v>
      </c>
      <c r="M10" s="239"/>
      <c r="N10" s="239"/>
      <c r="O10" s="240"/>
      <c r="P10" s="239"/>
      <c r="Q10" s="239"/>
      <c r="R10" s="240"/>
      <c r="S10" s="239"/>
      <c r="T10" s="240"/>
      <c r="U10" s="240"/>
      <c r="V10" s="254"/>
    </row>
    <row r="11" s="197" customFormat="1" ht="64" customHeight="1" spans="1:22">
      <c r="A11" s="218" t="s">
        <v>63</v>
      </c>
      <c r="B11" s="219" t="s">
        <v>63</v>
      </c>
      <c r="C11" s="219" t="s">
        <v>251</v>
      </c>
      <c r="D11" s="219" t="s">
        <v>94</v>
      </c>
      <c r="E11" s="219" t="s">
        <v>95</v>
      </c>
      <c r="F11" s="220" t="s">
        <v>252</v>
      </c>
      <c r="G11" s="220" t="s">
        <v>253</v>
      </c>
      <c r="H11" s="220" t="s">
        <v>254</v>
      </c>
      <c r="I11" s="237">
        <v>1</v>
      </c>
      <c r="J11" s="238">
        <v>3000</v>
      </c>
      <c r="K11" s="238">
        <v>3000</v>
      </c>
      <c r="L11" s="238">
        <v>3000</v>
      </c>
      <c r="M11" s="239"/>
      <c r="N11" s="239"/>
      <c r="O11" s="240"/>
      <c r="P11" s="239"/>
      <c r="Q11" s="239"/>
      <c r="R11" s="240"/>
      <c r="S11" s="239"/>
      <c r="T11" s="240"/>
      <c r="U11" s="240"/>
      <c r="V11" s="254"/>
    </row>
    <row r="12" s="197" customFormat="1" ht="64" customHeight="1" spans="1:22">
      <c r="A12" s="218" t="s">
        <v>63</v>
      </c>
      <c r="B12" s="219" t="s">
        <v>63</v>
      </c>
      <c r="C12" s="219" t="s">
        <v>251</v>
      </c>
      <c r="D12" s="219" t="s">
        <v>94</v>
      </c>
      <c r="E12" s="219" t="s">
        <v>95</v>
      </c>
      <c r="F12" s="220" t="s">
        <v>252</v>
      </c>
      <c r="G12" s="220" t="s">
        <v>255</v>
      </c>
      <c r="H12" s="220" t="s">
        <v>254</v>
      </c>
      <c r="I12" s="237">
        <v>1</v>
      </c>
      <c r="J12" s="238">
        <v>2000</v>
      </c>
      <c r="K12" s="238">
        <v>2000</v>
      </c>
      <c r="L12" s="238">
        <v>2000</v>
      </c>
      <c r="M12" s="239"/>
      <c r="N12" s="239"/>
      <c r="O12" s="240"/>
      <c r="P12" s="239"/>
      <c r="Q12" s="239"/>
      <c r="R12" s="240"/>
      <c r="S12" s="239"/>
      <c r="T12" s="240"/>
      <c r="U12" s="240"/>
      <c r="V12" s="254"/>
    </row>
    <row r="13" s="197" customFormat="1" ht="64" customHeight="1" spans="1:22">
      <c r="A13" s="218" t="s">
        <v>63</v>
      </c>
      <c r="B13" s="219" t="s">
        <v>63</v>
      </c>
      <c r="C13" s="219" t="s">
        <v>251</v>
      </c>
      <c r="D13" s="219" t="s">
        <v>94</v>
      </c>
      <c r="E13" s="219" t="s">
        <v>95</v>
      </c>
      <c r="F13" s="220" t="s">
        <v>256</v>
      </c>
      <c r="G13" s="220" t="s">
        <v>257</v>
      </c>
      <c r="H13" s="220" t="s">
        <v>250</v>
      </c>
      <c r="I13" s="237">
        <v>1</v>
      </c>
      <c r="J13" s="238">
        <v>2000</v>
      </c>
      <c r="K13" s="238">
        <v>2000</v>
      </c>
      <c r="L13" s="238">
        <v>2000</v>
      </c>
      <c r="M13" s="239"/>
      <c r="N13" s="239"/>
      <c r="O13" s="240"/>
      <c r="P13" s="239"/>
      <c r="Q13" s="239"/>
      <c r="R13" s="240"/>
      <c r="S13" s="239"/>
      <c r="T13" s="240"/>
      <c r="U13" s="240"/>
      <c r="V13" s="254"/>
    </row>
    <row r="14" s="197" customFormat="1" ht="64" customHeight="1" spans="1:22">
      <c r="A14" s="218" t="s">
        <v>63</v>
      </c>
      <c r="B14" s="219" t="s">
        <v>63</v>
      </c>
      <c r="C14" s="219" t="s">
        <v>251</v>
      </c>
      <c r="D14" s="219" t="s">
        <v>94</v>
      </c>
      <c r="E14" s="219" t="s">
        <v>95</v>
      </c>
      <c r="F14" s="220" t="s">
        <v>258</v>
      </c>
      <c r="G14" s="220" t="s">
        <v>258</v>
      </c>
      <c r="H14" s="220" t="s">
        <v>250</v>
      </c>
      <c r="I14" s="237">
        <v>3</v>
      </c>
      <c r="J14" s="238">
        <v>3500</v>
      </c>
      <c r="K14" s="238">
        <v>10500</v>
      </c>
      <c r="L14" s="238">
        <v>10500</v>
      </c>
      <c r="M14" s="239"/>
      <c r="N14" s="239"/>
      <c r="O14" s="240"/>
      <c r="P14" s="239"/>
      <c r="Q14" s="239"/>
      <c r="R14" s="240"/>
      <c r="S14" s="239"/>
      <c r="T14" s="240"/>
      <c r="U14" s="240"/>
      <c r="V14" s="254"/>
    </row>
    <row r="15" s="197" customFormat="1" ht="64" customHeight="1" spans="1:22">
      <c r="A15" s="218" t="s">
        <v>63</v>
      </c>
      <c r="B15" s="219" t="s">
        <v>63</v>
      </c>
      <c r="C15" s="219" t="s">
        <v>251</v>
      </c>
      <c r="D15" s="219" t="s">
        <v>94</v>
      </c>
      <c r="E15" s="219" t="s">
        <v>95</v>
      </c>
      <c r="F15" s="220" t="s">
        <v>259</v>
      </c>
      <c r="G15" s="220" t="s">
        <v>260</v>
      </c>
      <c r="H15" s="220" t="s">
        <v>254</v>
      </c>
      <c r="I15" s="237">
        <v>2</v>
      </c>
      <c r="J15" s="238">
        <v>40000</v>
      </c>
      <c r="K15" s="238">
        <v>80000</v>
      </c>
      <c r="L15" s="238">
        <v>80000</v>
      </c>
      <c r="M15" s="239"/>
      <c r="N15" s="239"/>
      <c r="O15" s="240"/>
      <c r="P15" s="239"/>
      <c r="Q15" s="239"/>
      <c r="R15" s="240"/>
      <c r="S15" s="239"/>
      <c r="T15" s="240"/>
      <c r="U15" s="240"/>
      <c r="V15" s="254"/>
    </row>
    <row r="16" s="197" customFormat="1" ht="64" customHeight="1" spans="1:22">
      <c r="A16" s="218" t="s">
        <v>63</v>
      </c>
      <c r="B16" s="219" t="s">
        <v>63</v>
      </c>
      <c r="C16" s="219" t="s">
        <v>251</v>
      </c>
      <c r="D16" s="219" t="s">
        <v>94</v>
      </c>
      <c r="E16" s="219" t="s">
        <v>95</v>
      </c>
      <c r="F16" s="220" t="s">
        <v>261</v>
      </c>
      <c r="G16" s="220" t="s">
        <v>262</v>
      </c>
      <c r="H16" s="220" t="s">
        <v>263</v>
      </c>
      <c r="I16" s="237">
        <v>10</v>
      </c>
      <c r="J16" s="238">
        <v>200</v>
      </c>
      <c r="K16" s="238">
        <v>2000</v>
      </c>
      <c r="L16" s="238">
        <v>2000</v>
      </c>
      <c r="M16" s="239"/>
      <c r="N16" s="239"/>
      <c r="O16" s="240"/>
      <c r="P16" s="239"/>
      <c r="Q16" s="239"/>
      <c r="R16" s="240"/>
      <c r="S16" s="239"/>
      <c r="T16" s="240"/>
      <c r="U16" s="240"/>
      <c r="V16" s="254"/>
    </row>
    <row r="17" s="197" customFormat="1" ht="64" customHeight="1" spans="1:22">
      <c r="A17" s="218" t="s">
        <v>63</v>
      </c>
      <c r="B17" s="219" t="s">
        <v>63</v>
      </c>
      <c r="C17" s="219" t="s">
        <v>251</v>
      </c>
      <c r="D17" s="219" t="s">
        <v>94</v>
      </c>
      <c r="E17" s="219" t="s">
        <v>95</v>
      </c>
      <c r="F17" s="220" t="s">
        <v>261</v>
      </c>
      <c r="G17" s="220" t="s">
        <v>264</v>
      </c>
      <c r="H17" s="220" t="s">
        <v>263</v>
      </c>
      <c r="I17" s="237">
        <v>50</v>
      </c>
      <c r="J17" s="238">
        <v>200</v>
      </c>
      <c r="K17" s="238">
        <v>10000</v>
      </c>
      <c r="L17" s="238">
        <v>10000</v>
      </c>
      <c r="M17" s="239"/>
      <c r="N17" s="239"/>
      <c r="O17" s="240"/>
      <c r="P17" s="239"/>
      <c r="Q17" s="239"/>
      <c r="R17" s="240"/>
      <c r="S17" s="239"/>
      <c r="T17" s="240"/>
      <c r="U17" s="240"/>
      <c r="V17" s="254"/>
    </row>
    <row r="18" s="197" customFormat="1" ht="64" customHeight="1" spans="1:22">
      <c r="A18" s="218" t="s">
        <v>63</v>
      </c>
      <c r="B18" s="219" t="s">
        <v>63</v>
      </c>
      <c r="C18" s="219" t="s">
        <v>251</v>
      </c>
      <c r="D18" s="219" t="s">
        <v>94</v>
      </c>
      <c r="E18" s="219" t="s">
        <v>95</v>
      </c>
      <c r="F18" s="220" t="s">
        <v>265</v>
      </c>
      <c r="G18" s="220" t="s">
        <v>265</v>
      </c>
      <c r="H18" s="220" t="s">
        <v>266</v>
      </c>
      <c r="I18" s="237">
        <v>11</v>
      </c>
      <c r="J18" s="238">
        <v>500</v>
      </c>
      <c r="K18" s="238">
        <v>5500</v>
      </c>
      <c r="L18" s="238">
        <v>5500</v>
      </c>
      <c r="M18" s="239"/>
      <c r="N18" s="239"/>
      <c r="O18" s="240"/>
      <c r="P18" s="239"/>
      <c r="Q18" s="239"/>
      <c r="R18" s="240"/>
      <c r="S18" s="239"/>
      <c r="T18" s="240"/>
      <c r="U18" s="240"/>
      <c r="V18" s="254"/>
    </row>
    <row r="19" s="197" customFormat="1" ht="64" customHeight="1" spans="1:22">
      <c r="A19" s="218" t="s">
        <v>63</v>
      </c>
      <c r="B19" s="219" t="s">
        <v>63</v>
      </c>
      <c r="C19" s="219" t="s">
        <v>251</v>
      </c>
      <c r="D19" s="219" t="s">
        <v>94</v>
      </c>
      <c r="E19" s="219" t="s">
        <v>95</v>
      </c>
      <c r="F19" s="220" t="s">
        <v>267</v>
      </c>
      <c r="G19" s="220" t="s">
        <v>267</v>
      </c>
      <c r="H19" s="220" t="s">
        <v>268</v>
      </c>
      <c r="I19" s="237">
        <v>6</v>
      </c>
      <c r="J19" s="238">
        <v>800</v>
      </c>
      <c r="K19" s="238">
        <v>4800</v>
      </c>
      <c r="L19" s="238">
        <v>4800</v>
      </c>
      <c r="M19" s="239"/>
      <c r="N19" s="239"/>
      <c r="O19" s="240"/>
      <c r="P19" s="239"/>
      <c r="Q19" s="239"/>
      <c r="R19" s="240"/>
      <c r="S19" s="239"/>
      <c r="T19" s="240"/>
      <c r="U19" s="240"/>
      <c r="V19" s="254"/>
    </row>
    <row r="20" s="197" customFormat="1" ht="64" customHeight="1" spans="1:22">
      <c r="A20" s="218" t="s">
        <v>63</v>
      </c>
      <c r="B20" s="219" t="s">
        <v>63</v>
      </c>
      <c r="C20" s="219" t="s">
        <v>251</v>
      </c>
      <c r="D20" s="219" t="s">
        <v>94</v>
      </c>
      <c r="E20" s="219" t="s">
        <v>95</v>
      </c>
      <c r="F20" s="220" t="s">
        <v>269</v>
      </c>
      <c r="G20" s="220" t="s">
        <v>270</v>
      </c>
      <c r="H20" s="220" t="s">
        <v>254</v>
      </c>
      <c r="I20" s="237">
        <v>1</v>
      </c>
      <c r="J20" s="238">
        <v>200</v>
      </c>
      <c r="K20" s="238">
        <v>200</v>
      </c>
      <c r="L20" s="238">
        <v>200</v>
      </c>
      <c r="M20" s="239"/>
      <c r="N20" s="239"/>
      <c r="O20" s="240"/>
      <c r="P20" s="239"/>
      <c r="Q20" s="239"/>
      <c r="R20" s="240"/>
      <c r="S20" s="239"/>
      <c r="T20" s="240"/>
      <c r="U20" s="240"/>
      <c r="V20" s="254"/>
    </row>
    <row r="21" s="197" customFormat="1" ht="64" customHeight="1" spans="1:22">
      <c r="A21" s="218" t="s">
        <v>63</v>
      </c>
      <c r="B21" s="219" t="s">
        <v>63</v>
      </c>
      <c r="C21" s="219" t="s">
        <v>251</v>
      </c>
      <c r="D21" s="219" t="s">
        <v>94</v>
      </c>
      <c r="E21" s="219" t="s">
        <v>95</v>
      </c>
      <c r="F21" s="220" t="s">
        <v>271</v>
      </c>
      <c r="G21" s="220" t="s">
        <v>272</v>
      </c>
      <c r="H21" s="220" t="s">
        <v>254</v>
      </c>
      <c r="I21" s="237">
        <v>1</v>
      </c>
      <c r="J21" s="238">
        <v>4000</v>
      </c>
      <c r="K21" s="238">
        <v>4000</v>
      </c>
      <c r="L21" s="238">
        <v>4000</v>
      </c>
      <c r="M21" s="239"/>
      <c r="N21" s="239"/>
      <c r="O21" s="240"/>
      <c r="P21" s="239"/>
      <c r="Q21" s="239"/>
      <c r="R21" s="240"/>
      <c r="S21" s="239"/>
      <c r="T21" s="240"/>
      <c r="U21" s="240"/>
      <c r="V21" s="254"/>
    </row>
    <row r="22" s="197" customFormat="1" ht="64" customHeight="1" spans="1:22">
      <c r="A22" s="218" t="s">
        <v>63</v>
      </c>
      <c r="B22" s="219" t="s">
        <v>63</v>
      </c>
      <c r="C22" s="219" t="s">
        <v>251</v>
      </c>
      <c r="D22" s="219" t="s">
        <v>94</v>
      </c>
      <c r="E22" s="219" t="s">
        <v>95</v>
      </c>
      <c r="F22" s="220" t="s">
        <v>273</v>
      </c>
      <c r="G22" s="220" t="s">
        <v>274</v>
      </c>
      <c r="H22" s="220" t="s">
        <v>254</v>
      </c>
      <c r="I22" s="237">
        <v>3</v>
      </c>
      <c r="J22" s="238">
        <v>6730</v>
      </c>
      <c r="K22" s="238">
        <v>20190</v>
      </c>
      <c r="L22" s="238">
        <v>20190</v>
      </c>
      <c r="M22" s="239"/>
      <c r="N22" s="239"/>
      <c r="O22" s="240"/>
      <c r="P22" s="239"/>
      <c r="Q22" s="239"/>
      <c r="R22" s="240"/>
      <c r="S22" s="239"/>
      <c r="T22" s="240"/>
      <c r="U22" s="240"/>
      <c r="V22" s="254"/>
    </row>
    <row r="23" s="197" customFormat="1" ht="64" customHeight="1" spans="1:22">
      <c r="A23" s="218" t="s">
        <v>63</v>
      </c>
      <c r="B23" s="219" t="s">
        <v>63</v>
      </c>
      <c r="C23" s="219" t="s">
        <v>251</v>
      </c>
      <c r="D23" s="219" t="s">
        <v>94</v>
      </c>
      <c r="E23" s="219" t="s">
        <v>95</v>
      </c>
      <c r="F23" s="220" t="s">
        <v>275</v>
      </c>
      <c r="G23" s="220" t="s">
        <v>275</v>
      </c>
      <c r="H23" s="220" t="s">
        <v>254</v>
      </c>
      <c r="I23" s="237">
        <v>1</v>
      </c>
      <c r="J23" s="238">
        <v>800</v>
      </c>
      <c r="K23" s="238">
        <v>800</v>
      </c>
      <c r="L23" s="238">
        <v>800</v>
      </c>
      <c r="M23" s="239"/>
      <c r="N23" s="239"/>
      <c r="O23" s="240"/>
      <c r="P23" s="239"/>
      <c r="Q23" s="239"/>
      <c r="R23" s="240"/>
      <c r="S23" s="239"/>
      <c r="T23" s="240"/>
      <c r="U23" s="240"/>
      <c r="V23" s="254"/>
    </row>
    <row r="24" s="197" customFormat="1" ht="64" customHeight="1" spans="1:22">
      <c r="A24" s="218" t="s">
        <v>63</v>
      </c>
      <c r="B24" s="219" t="s">
        <v>63</v>
      </c>
      <c r="C24" s="219" t="s">
        <v>251</v>
      </c>
      <c r="D24" s="219" t="s">
        <v>94</v>
      </c>
      <c r="E24" s="219" t="s">
        <v>95</v>
      </c>
      <c r="F24" s="220" t="s">
        <v>276</v>
      </c>
      <c r="G24" s="220" t="s">
        <v>277</v>
      </c>
      <c r="H24" s="220" t="s">
        <v>254</v>
      </c>
      <c r="I24" s="237">
        <v>2</v>
      </c>
      <c r="J24" s="238">
        <v>3000</v>
      </c>
      <c r="K24" s="238">
        <v>6000</v>
      </c>
      <c r="L24" s="238">
        <v>6000</v>
      </c>
      <c r="M24" s="239"/>
      <c r="N24" s="239"/>
      <c r="O24" s="240"/>
      <c r="P24" s="239"/>
      <c r="Q24" s="239"/>
      <c r="R24" s="240"/>
      <c r="S24" s="239"/>
      <c r="T24" s="240"/>
      <c r="U24" s="240"/>
      <c r="V24" s="254"/>
    </row>
    <row r="25" s="197" customFormat="1" ht="64" customHeight="1" spans="1:22">
      <c r="A25" s="218" t="s">
        <v>63</v>
      </c>
      <c r="B25" s="219" t="s">
        <v>63</v>
      </c>
      <c r="C25" s="219" t="s">
        <v>251</v>
      </c>
      <c r="D25" s="219" t="s">
        <v>94</v>
      </c>
      <c r="E25" s="219" t="s">
        <v>95</v>
      </c>
      <c r="F25" s="220" t="s">
        <v>278</v>
      </c>
      <c r="G25" s="220" t="s">
        <v>278</v>
      </c>
      <c r="H25" s="220" t="s">
        <v>279</v>
      </c>
      <c r="I25" s="237">
        <v>1</v>
      </c>
      <c r="J25" s="238">
        <v>1000</v>
      </c>
      <c r="K25" s="238">
        <v>1000</v>
      </c>
      <c r="L25" s="238">
        <v>1000</v>
      </c>
      <c r="M25" s="239"/>
      <c r="N25" s="239"/>
      <c r="O25" s="240"/>
      <c r="P25" s="239"/>
      <c r="Q25" s="239"/>
      <c r="R25" s="240"/>
      <c r="S25" s="239"/>
      <c r="T25" s="240"/>
      <c r="U25" s="240"/>
      <c r="V25" s="254"/>
    </row>
    <row r="26" s="197" customFormat="1" ht="64" customHeight="1" spans="1:22">
      <c r="A26" s="218" t="s">
        <v>63</v>
      </c>
      <c r="B26" s="219" t="s">
        <v>63</v>
      </c>
      <c r="C26" s="219" t="s">
        <v>251</v>
      </c>
      <c r="D26" s="219" t="s">
        <v>94</v>
      </c>
      <c r="E26" s="219" t="s">
        <v>95</v>
      </c>
      <c r="F26" s="220" t="s">
        <v>280</v>
      </c>
      <c r="G26" s="220" t="s">
        <v>280</v>
      </c>
      <c r="H26" s="220" t="s">
        <v>254</v>
      </c>
      <c r="I26" s="237">
        <v>1</v>
      </c>
      <c r="J26" s="238">
        <v>10000</v>
      </c>
      <c r="K26" s="238">
        <v>10000</v>
      </c>
      <c r="L26" s="238">
        <v>10000</v>
      </c>
      <c r="M26" s="239"/>
      <c r="N26" s="239"/>
      <c r="O26" s="240"/>
      <c r="P26" s="239"/>
      <c r="Q26" s="239"/>
      <c r="R26" s="240"/>
      <c r="S26" s="239"/>
      <c r="T26" s="240"/>
      <c r="U26" s="240"/>
      <c r="V26" s="254"/>
    </row>
    <row r="27" s="197" customFormat="1" ht="64" customHeight="1" spans="1:22">
      <c r="A27" s="218" t="s">
        <v>63</v>
      </c>
      <c r="B27" s="219" t="s">
        <v>63</v>
      </c>
      <c r="C27" s="219" t="s">
        <v>251</v>
      </c>
      <c r="D27" s="219" t="s">
        <v>94</v>
      </c>
      <c r="E27" s="219" t="s">
        <v>95</v>
      </c>
      <c r="F27" s="220" t="s">
        <v>281</v>
      </c>
      <c r="G27" s="220" t="s">
        <v>281</v>
      </c>
      <c r="H27" s="220" t="s">
        <v>254</v>
      </c>
      <c r="I27" s="237">
        <v>1</v>
      </c>
      <c r="J27" s="238">
        <v>15000</v>
      </c>
      <c r="K27" s="238">
        <v>15000</v>
      </c>
      <c r="L27" s="238">
        <v>15000</v>
      </c>
      <c r="M27" s="239"/>
      <c r="N27" s="239"/>
      <c r="O27" s="240"/>
      <c r="P27" s="239"/>
      <c r="Q27" s="239"/>
      <c r="R27" s="240"/>
      <c r="S27" s="239"/>
      <c r="T27" s="240"/>
      <c r="U27" s="240"/>
      <c r="V27" s="254"/>
    </row>
    <row r="28" s="197" customFormat="1" ht="64" customHeight="1" spans="1:22">
      <c r="A28" s="218" t="s">
        <v>63</v>
      </c>
      <c r="B28" s="219" t="s">
        <v>63</v>
      </c>
      <c r="C28" s="219" t="s">
        <v>251</v>
      </c>
      <c r="D28" s="219" t="s">
        <v>94</v>
      </c>
      <c r="E28" s="219" t="s">
        <v>95</v>
      </c>
      <c r="F28" s="220" t="s">
        <v>282</v>
      </c>
      <c r="G28" s="220" t="s">
        <v>283</v>
      </c>
      <c r="H28" s="220" t="s">
        <v>284</v>
      </c>
      <c r="I28" s="237">
        <v>21</v>
      </c>
      <c r="J28" s="238">
        <v>1000</v>
      </c>
      <c r="K28" s="238">
        <v>21000</v>
      </c>
      <c r="L28" s="238">
        <v>21000</v>
      </c>
      <c r="M28" s="239"/>
      <c r="N28" s="239"/>
      <c r="O28" s="240"/>
      <c r="P28" s="239"/>
      <c r="Q28" s="239"/>
      <c r="R28" s="240"/>
      <c r="S28" s="239"/>
      <c r="T28" s="240"/>
      <c r="U28" s="240"/>
      <c r="V28" s="254"/>
    </row>
    <row r="29" s="197" customFormat="1" ht="64" customHeight="1" spans="1:22">
      <c r="A29" s="218" t="s">
        <v>63</v>
      </c>
      <c r="B29" s="219" t="s">
        <v>63</v>
      </c>
      <c r="C29" s="219" t="s">
        <v>251</v>
      </c>
      <c r="D29" s="219" t="s">
        <v>94</v>
      </c>
      <c r="E29" s="219" t="s">
        <v>95</v>
      </c>
      <c r="F29" s="220" t="s">
        <v>285</v>
      </c>
      <c r="G29" s="220" t="s">
        <v>286</v>
      </c>
      <c r="H29" s="220" t="s">
        <v>250</v>
      </c>
      <c r="I29" s="237">
        <v>1</v>
      </c>
      <c r="J29" s="238">
        <v>8000</v>
      </c>
      <c r="K29" s="238">
        <v>8000</v>
      </c>
      <c r="L29" s="238">
        <v>8000</v>
      </c>
      <c r="M29" s="239"/>
      <c r="N29" s="239"/>
      <c r="O29" s="240"/>
      <c r="P29" s="239"/>
      <c r="Q29" s="239"/>
      <c r="R29" s="240"/>
      <c r="S29" s="239"/>
      <c r="T29" s="240"/>
      <c r="U29" s="240"/>
      <c r="V29" s="254"/>
    </row>
    <row r="30" s="197" customFormat="1" ht="64" customHeight="1" spans="1:22">
      <c r="A30" s="218" t="s">
        <v>63</v>
      </c>
      <c r="B30" s="219" t="s">
        <v>63</v>
      </c>
      <c r="C30" s="219" t="s">
        <v>251</v>
      </c>
      <c r="D30" s="219" t="s">
        <v>94</v>
      </c>
      <c r="E30" s="219" t="s">
        <v>95</v>
      </c>
      <c r="F30" s="220" t="s">
        <v>285</v>
      </c>
      <c r="G30" s="220" t="s">
        <v>287</v>
      </c>
      <c r="H30" s="220" t="s">
        <v>250</v>
      </c>
      <c r="I30" s="237">
        <v>1</v>
      </c>
      <c r="J30" s="238">
        <v>10000</v>
      </c>
      <c r="K30" s="238">
        <v>10000</v>
      </c>
      <c r="L30" s="238">
        <v>10000</v>
      </c>
      <c r="M30" s="239"/>
      <c r="N30" s="239"/>
      <c r="O30" s="240"/>
      <c r="P30" s="239"/>
      <c r="Q30" s="239"/>
      <c r="R30" s="240"/>
      <c r="S30" s="239"/>
      <c r="T30" s="240"/>
      <c r="U30" s="240"/>
      <c r="V30" s="254"/>
    </row>
    <row r="31" s="197" customFormat="1" ht="64" customHeight="1" spans="1:22">
      <c r="A31" s="218" t="s">
        <v>63</v>
      </c>
      <c r="B31" s="219" t="s">
        <v>63</v>
      </c>
      <c r="C31" s="219" t="s">
        <v>251</v>
      </c>
      <c r="D31" s="219" t="s">
        <v>94</v>
      </c>
      <c r="E31" s="219" t="s">
        <v>95</v>
      </c>
      <c r="F31" s="220" t="s">
        <v>285</v>
      </c>
      <c r="G31" s="220" t="s">
        <v>288</v>
      </c>
      <c r="H31" s="220" t="s">
        <v>250</v>
      </c>
      <c r="I31" s="237">
        <v>15</v>
      </c>
      <c r="J31" s="238">
        <v>800</v>
      </c>
      <c r="K31" s="238">
        <v>12000</v>
      </c>
      <c r="L31" s="238">
        <v>12000</v>
      </c>
      <c r="M31" s="239"/>
      <c r="N31" s="239"/>
      <c r="O31" s="240"/>
      <c r="P31" s="239"/>
      <c r="Q31" s="239"/>
      <c r="R31" s="240"/>
      <c r="S31" s="239"/>
      <c r="T31" s="240"/>
      <c r="U31" s="240"/>
      <c r="V31" s="254"/>
    </row>
    <row r="32" s="197" customFormat="1" ht="64" customHeight="1" spans="1:22">
      <c r="A32" s="218" t="s">
        <v>63</v>
      </c>
      <c r="B32" s="219" t="s">
        <v>63</v>
      </c>
      <c r="C32" s="219" t="s">
        <v>251</v>
      </c>
      <c r="D32" s="219" t="s">
        <v>94</v>
      </c>
      <c r="E32" s="219" t="s">
        <v>95</v>
      </c>
      <c r="F32" s="220" t="s">
        <v>289</v>
      </c>
      <c r="G32" s="220" t="s">
        <v>290</v>
      </c>
      <c r="H32" s="220" t="s">
        <v>250</v>
      </c>
      <c r="I32" s="237">
        <v>1</v>
      </c>
      <c r="J32" s="238">
        <v>5000</v>
      </c>
      <c r="K32" s="238">
        <v>5000</v>
      </c>
      <c r="L32" s="238">
        <v>5000</v>
      </c>
      <c r="M32" s="239"/>
      <c r="N32" s="239"/>
      <c r="O32" s="240"/>
      <c r="P32" s="239"/>
      <c r="Q32" s="239"/>
      <c r="R32" s="240"/>
      <c r="S32" s="239"/>
      <c r="T32" s="240"/>
      <c r="U32" s="240"/>
      <c r="V32" s="254"/>
    </row>
    <row r="33" s="197" customFormat="1" ht="64" customHeight="1" spans="1:22">
      <c r="A33" s="221" t="s">
        <v>154</v>
      </c>
      <c r="B33" s="222"/>
      <c r="C33" s="222"/>
      <c r="D33" s="222"/>
      <c r="E33" s="222"/>
      <c r="F33" s="223"/>
      <c r="G33" s="223"/>
      <c r="H33" s="223"/>
      <c r="I33" s="221"/>
      <c r="J33" s="241"/>
      <c r="K33" s="242">
        <v>1812990</v>
      </c>
      <c r="L33" s="242">
        <v>1812990</v>
      </c>
      <c r="M33" s="240"/>
      <c r="N33" s="240"/>
      <c r="O33" s="240"/>
      <c r="P33" s="240"/>
      <c r="Q33" s="240"/>
      <c r="R33" s="240"/>
      <c r="S33" s="240"/>
      <c r="T33" s="240"/>
      <c r="U33" s="240"/>
      <c r="V33" s="255"/>
    </row>
  </sheetData>
  <mergeCells count="21">
    <mergeCell ref="A3:V3"/>
    <mergeCell ref="A4:J4"/>
    <mergeCell ref="K5:V5"/>
    <mergeCell ref="P6:U6"/>
    <mergeCell ref="A33:J33"/>
    <mergeCell ref="A5:A7"/>
    <mergeCell ref="B5:B7"/>
    <mergeCell ref="C5:C7"/>
    <mergeCell ref="D5:D7"/>
    <mergeCell ref="E5:E7"/>
    <mergeCell ref="F5:F7"/>
    <mergeCell ref="G5:G7"/>
    <mergeCell ref="H5:H7"/>
    <mergeCell ref="I5:I7"/>
    <mergeCell ref="J5:J7"/>
    <mergeCell ref="K6:K7"/>
    <mergeCell ref="L6:L7"/>
    <mergeCell ref="M6:M7"/>
    <mergeCell ref="N6:N7"/>
    <mergeCell ref="O6:O7"/>
    <mergeCell ref="V6:V7"/>
  </mergeCells>
  <pageMargins left="0.751388888888889" right="0.751388888888889" top="1" bottom="1" header="0.5" footer="0.5"/>
  <pageSetup paperSize="9" scale="32"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1" sqref="A$1:F$1048576"/>
    </sheetView>
  </sheetViews>
  <sheetFormatPr defaultColWidth="10.4259259259259" defaultRowHeight="14.25" customHeight="1" outlineLevelRow="7" outlineLevelCol="5"/>
  <cols>
    <col min="1" max="6" width="28.1481481481481" customWidth="1"/>
  </cols>
  <sheetData>
    <row r="1" customHeight="1" spans="1:6">
      <c r="A1" s="1"/>
      <c r="B1" s="1"/>
      <c r="C1" s="1"/>
      <c r="D1" s="1"/>
      <c r="E1" s="1"/>
      <c r="F1" s="1"/>
    </row>
    <row r="2" customHeight="1" spans="1:6">
      <c r="A2" s="177"/>
      <c r="B2" s="177"/>
      <c r="C2" s="177"/>
      <c r="D2" s="177"/>
      <c r="E2" s="178"/>
      <c r="F2" s="177"/>
    </row>
    <row r="3" ht="41.25" customHeight="1" spans="1:6">
      <c r="A3" s="179" t="str">
        <f>"2025"&amp;"年部门一般公共预算“三公”经费支出预算表"</f>
        <v>2025年部门一般公共预算“三公”经费支出预算表</v>
      </c>
      <c r="B3" s="177"/>
      <c r="C3" s="177"/>
      <c r="D3" s="177"/>
      <c r="E3" s="178"/>
      <c r="F3" s="177"/>
    </row>
    <row r="4" customHeight="1" spans="1:6">
      <c r="A4" s="180" t="str">
        <f>"单位名称："&amp;"昆明经济技术开发区党群服务中心（昆明经济技术开发区人才服务中心）"</f>
        <v>单位名称：昆明经济技术开发区党群服务中心（昆明经济技术开发区人才服务中心）</v>
      </c>
      <c r="B4" s="181"/>
      <c r="C4" s="181"/>
      <c r="D4" s="177"/>
      <c r="E4" s="178"/>
      <c r="F4" s="182" t="s">
        <v>0</v>
      </c>
    </row>
    <row r="5" ht="27" customHeight="1" spans="1:6">
      <c r="A5" s="183" t="s">
        <v>291</v>
      </c>
      <c r="B5" s="183" t="s">
        <v>292</v>
      </c>
      <c r="C5" s="184" t="s">
        <v>293</v>
      </c>
      <c r="D5" s="183"/>
      <c r="E5" s="185"/>
      <c r="F5" s="186" t="s">
        <v>294</v>
      </c>
    </row>
    <row r="6" ht="28.5" customHeight="1" spans="1:6">
      <c r="A6" s="187"/>
      <c r="B6" s="188"/>
      <c r="C6" s="189" t="s">
        <v>51</v>
      </c>
      <c r="D6" s="189" t="s">
        <v>295</v>
      </c>
      <c r="E6" s="189" t="s">
        <v>296</v>
      </c>
      <c r="F6" s="190"/>
    </row>
    <row r="7" ht="17.25" customHeight="1" spans="1:6">
      <c r="A7" s="191" t="s">
        <v>75</v>
      </c>
      <c r="B7" s="191" t="s">
        <v>76</v>
      </c>
      <c r="C7" s="191" t="s">
        <v>77</v>
      </c>
      <c r="D7" s="191" t="s">
        <v>78</v>
      </c>
      <c r="E7" s="191" t="s">
        <v>79</v>
      </c>
      <c r="F7" s="192" t="s">
        <v>80</v>
      </c>
    </row>
    <row r="8" ht="17.25" customHeight="1" spans="1:6">
      <c r="A8" s="193"/>
      <c r="B8" s="194"/>
      <c r="C8" s="195"/>
      <c r="D8" s="195"/>
      <c r="E8" s="195"/>
      <c r="F8" s="196"/>
    </row>
  </sheetData>
  <mergeCells count="6">
    <mergeCell ref="A3:F3"/>
    <mergeCell ref="A4:C4"/>
    <mergeCell ref="C5:E5"/>
    <mergeCell ref="A5:A6"/>
    <mergeCell ref="B5:B6"/>
    <mergeCell ref="F5:F6"/>
  </mergeCells>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vt:lpstr>
      <vt:lpstr>部门收入预算表</vt:lpstr>
      <vt:lpstr>部门支出预算表</vt:lpstr>
      <vt:lpstr>部门财政拨款收支预算总表</vt:lpstr>
      <vt:lpstr>部门一般公共预算支出预算表</vt:lpstr>
      <vt:lpstr>部门基本支出预算表</vt:lpstr>
      <vt:lpstr>部门政府性基金预算支出预算表</vt:lpstr>
      <vt:lpstr>部门政府采购预算表</vt:lpstr>
      <vt:lpstr>部门一般公共预算“三公”经费支出预算表</vt:lpstr>
      <vt:lpstr>部门项目支出绩效目标表（本级）</vt:lpstr>
      <vt:lpstr>市对下转移支付绩效目标表 </vt:lpstr>
      <vt:lpstr>部门政府购买服务预算表</vt:lpstr>
      <vt:lpstr>部门项目支出预算表 </vt:lpstr>
      <vt:lpstr>市对下转移支付预算表</vt:lpstr>
      <vt:lpstr>新增资产配置表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2025-01-26T02:23:00Z</dcterms:created>
  <dcterms:modified xsi:type="dcterms:W3CDTF">2025-02-07T03:15:50Z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313997FDD0764B6FA2790EFDE90B8334_13</vt:lpwstr>
  </property>
  <property fmtid="{D5CDD505-2E9C-101B-9397-08002B2CF9AE}" pid="3" name="KSOProductBuildVer">
    <vt:lpwstr>2052-11.8.2.10321</vt:lpwstr>
  </property>
</Properties>
</file>