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办公室工作2025\2025年预算\2025年预算公开\"/>
    </mc:Choice>
  </mc:AlternateContent>
  <bookViews>
    <workbookView xWindow="0" yWindow="0" windowWidth="28800" windowHeight="123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上级补助项目支出预算表11!$A:$A,上级补助项目支出预算表11!$1:$1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52511"/>
</workbook>
</file>

<file path=xl/calcChain.xml><?xml version="1.0" encoding="utf-8"?>
<calcChain xmlns="http://schemas.openxmlformats.org/spreadsheetml/2006/main">
  <c r="A4" i="15" l="1"/>
  <c r="A3" i="14"/>
  <c r="A3" i="13"/>
  <c r="G6" i="17"/>
  <c r="F6" i="17"/>
  <c r="E6" i="17"/>
  <c r="A4" i="17"/>
  <c r="A3" i="17"/>
  <c r="A4" i="16"/>
  <c r="A3" i="16"/>
  <c r="A3" i="15"/>
  <c r="A4" i="14"/>
  <c r="A4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<sst xmlns="http://schemas.openxmlformats.org/spreadsheetml/2006/main" count="1060" uniqueCount="417">
  <si>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</si>
  <si>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</si>
  <si>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</si>
  <si>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</si>
  <si>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</si>
  <si>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</si>
  <si>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</si>
  <si>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</si>
  <si>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</si>
  <si>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</si>
  <si>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</si>
  <si>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</si>
  <si>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</si>
  <si>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</si>
  <si>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</si>
  <si>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</si>
  <si>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</si>
  <si>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</si>
  <si>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</si>
  <si>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</si>
  <si>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</si>
  <si>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</si>
  <si>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</si>
  <si>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</si>
  <si>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</si>
  <si>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</si>
  <si>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</si>
  <si>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</si>
  <si>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</si>
  <si>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</si>
  <si>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</si>
  <si>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</si>
  <si>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</si>
  <si>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</si>
  <si>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</si>
  <si>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</si>
  <si>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</si>
  <si>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</si>
  <si>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</si>
  <si>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</si>
  <si>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</si>
  <si>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</si>
  <si>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</si>
  <si>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</si>
  <si>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</si>
  <si>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</si>
  <si>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</si>
  <si>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</si>
  <si>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</si>
  <si>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</si>
  <si>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</si>
  <si>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</si>
  <si>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</si>
  <si>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</si>
  <si>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</si>
  <si>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</si>
  <si>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</si>
  <si>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</si>
  <si>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</si>
  <si>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</si>
  <si>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</si>
  <si>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</si>
  <si>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</si>
  <si>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</si>
  <si>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</si>
  <si>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</si>
  <si>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</si>
  <si>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</si>
  <si>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</si>
  <si>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216</t>
  </si>
  <si>
    <t>昆明市财政局昆明经济技术开发区财政分局</t>
  </si>
  <si>
    <t>216001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</si>
  <si>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</si>
  <si>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</si>
  <si>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</si>
  <si>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</si>
  <si>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</si>
  <si>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</si>
  <si>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</si>
  <si>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</si>
  <si>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</si>
  <si>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</si>
  <si>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</si>
  <si>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</si>
  <si>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</si>
  <si>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</si>
  <si>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</si>
  <si>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</si>
  <si>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</si>
  <si>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</si>
  <si>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</si>
  <si>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</si>
  <si>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</si>
  <si>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</si>
  <si>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</si>
  <si>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</si>
  <si>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</si>
  <si>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</si>
  <si>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</si>
  <si>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</si>
  <si>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20106</t>
  </si>
  <si>
    <t>财政事务</t>
  </si>
  <si>
    <t>2010602</t>
  </si>
  <si>
    <t>一般行政管理事务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</si>
  <si>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</si>
  <si>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</si>
  <si>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</si>
  <si>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</si>
  <si>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</si>
  <si>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</si>
  <si>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</si>
  <si>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</si>
  <si>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</si>
  <si>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</si>
  <si>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</si>
  <si>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</si>
  <si>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</si>
  <si>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</si>
  <si>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</si>
  <si>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</si>
  <si>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</si>
  <si>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</si>
  <si>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</si>
  <si>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</si>
  <si>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</si>
  <si>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</si>
  <si>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</si>
  <si>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</si>
  <si>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</si>
  <si>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</si>
  <si>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</si>
  <si>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</si>
  <si>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</si>
  <si>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</si>
  <si>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</si>
  <si>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</si>
  <si>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</si>
  <si>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</si>
  <si>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</si>
  <si>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</si>
  <si>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</si>
  <si>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</si>
  <si>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</si>
  <si>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</si>
  <si>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</si>
  <si>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</si>
  <si>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</si>
  <si>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</si>
  <si>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</si>
  <si>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</si>
  <si>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</si>
  <si>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</si>
  <si>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</si>
  <si>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</si>
  <si>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</si>
  <si>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</si>
  <si>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</si>
  <si>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</si>
  <si>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</si>
  <si>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</si>
  <si>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</si>
  <si>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</si>
  <si>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</si>
  <si>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</si>
  <si>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</si>
  <si>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</si>
  <si>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</si>
  <si>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</si>
  <si>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</si>
  <si>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</si>
  <si>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</si>
  <si>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</si>
  <si>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</si>
  <si>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</si>
  <si>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</si>
  <si>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</si>
  <si>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</si>
  <si>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530184241100002811534</t>
  </si>
  <si>
    <t>财政分局政府采购经费</t>
  </si>
  <si>
    <t>30201</t>
  </si>
  <si>
    <t>办公费</t>
  </si>
  <si>
    <t>31002</t>
  </si>
  <si>
    <t>办公设备购置</t>
  </si>
  <si>
    <t>530184241100002811535</t>
  </si>
  <si>
    <t>财政分局信息网络系统维护及日常业务开展经费</t>
  </si>
  <si>
    <t>30213</t>
  </si>
  <si>
    <t>维修（护）费</t>
  </si>
  <si>
    <t>30214</t>
  </si>
  <si>
    <t>租赁费</t>
  </si>
  <si>
    <t>30227</t>
  </si>
  <si>
    <t>委托业务费</t>
  </si>
  <si>
    <t>530184241100002811550</t>
  </si>
  <si>
    <t>财政分局机构运转经费</t>
  </si>
  <si>
    <t>30211</t>
  </si>
  <si>
    <t>差旅费</t>
  </si>
  <si>
    <t>30217</t>
  </si>
  <si>
    <t>530184241100002811626</t>
  </si>
  <si>
    <t>财政分局培训经费</t>
  </si>
  <si>
    <t>30216</t>
  </si>
  <si>
    <t>培训费</t>
  </si>
  <si>
    <t>530184251100003582844</t>
  </si>
  <si>
    <t>党建经费</t>
  </si>
  <si>
    <t>事业发展类</t>
  </si>
  <si>
    <t>530184251100003582749</t>
  </si>
  <si>
    <t>AK设备经费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</si>
  <si>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</si>
  <si>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</si>
  <si>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</si>
  <si>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</si>
  <si>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</si>
  <si>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</si>
  <si>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</si>
  <si>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</si>
  <si>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</si>
  <si>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</si>
  <si>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为深入贯彻习近平新时代中国特色社会主义思想，始终如一坚持党的领导，提高党员干部党的理论知识素养及思想觉悟，组织党建活动，强化党的理论知识学习，提升思想觉悟。</t>
  </si>
  <si>
    <t>产出指标</t>
  </si>
  <si>
    <t>数量指标</t>
  </si>
  <si>
    <t>党建活动次数</t>
  </si>
  <si>
    <t>&gt;=</t>
  </si>
  <si>
    <t>3.00</t>
  </si>
  <si>
    <t>次</t>
  </si>
  <si>
    <t>定量指标</t>
  </si>
  <si>
    <t>反映党建活动完成情况。</t>
  </si>
  <si>
    <t>效益指标</t>
  </si>
  <si>
    <t>可持续影响</t>
  </si>
  <si>
    <t>人员理论素养及思想觉悟提高情况</t>
  </si>
  <si>
    <t>=</t>
  </si>
  <si>
    <t>人员理论素养及思想觉悟得到提高</t>
  </si>
  <si>
    <t>人</t>
  </si>
  <si>
    <t>定性指标</t>
  </si>
  <si>
    <t>反映党建活动开展有效性。</t>
  </si>
  <si>
    <t>满意度指标</t>
  </si>
  <si>
    <t>服务对象满意度</t>
  </si>
  <si>
    <t>党建活动开展满意度</t>
  </si>
  <si>
    <t>90</t>
  </si>
  <si>
    <t>%</t>
  </si>
  <si>
    <t>反映对象党建活动的整体满意情况。
使用人员满意度=（满意的人数/问卷调查人数）*100%。</t>
  </si>
  <si>
    <t>完成2022年党工委管委会下发的各项工作任务，为园区发展提供资金保障，保证财政分局机构正常运转，重点围绕财政分局日常工作费用、党的建设、会计管理费用、人员出差、报刊征订等各项工作，推进财政分局日常工作圆满完成。</t>
  </si>
  <si>
    <t>项目个数</t>
  </si>
  <si>
    <t>'5</t>
  </si>
  <si>
    <t>个</t>
  </si>
  <si>
    <t>反映财政分局日常工作项目实施完成情况</t>
  </si>
  <si>
    <t>质量指标</t>
  </si>
  <si>
    <t>各项工作任务完成率</t>
  </si>
  <si>
    <t>'90%</t>
  </si>
  <si>
    <t>工作任务完成率=完成的工作任务/工作总任务*100%</t>
  </si>
  <si>
    <t>时效指标</t>
  </si>
  <si>
    <t>工作完成时限</t>
  </si>
  <si>
    <t>'本年度内</t>
  </si>
  <si>
    <t>是/否</t>
  </si>
  <si>
    <t>项目实际完成时间与计划完成时间的比较，用以反映和考核项目产出时效目标的实现程度</t>
  </si>
  <si>
    <t>社会效益</t>
  </si>
  <si>
    <t>保障财政分局机构的正常运转</t>
  </si>
  <si>
    <t>有效保障</t>
  </si>
  <si>
    <t>有效保障财政分局机构的正常运转</t>
  </si>
  <si>
    <t>全面提升对问题的发现、协调处置能力</t>
  </si>
  <si>
    <t>''有所提升</t>
  </si>
  <si>
    <t>全局工作人员对各项工作满意度</t>
  </si>
  <si>
    <t>90%</t>
  </si>
  <si>
    <t>全局工作人员对各项工作满意度90%及以上</t>
  </si>
  <si>
    <t>根据经开区管委会聘任聘用计划，填写用人需求，并按人数配备办公设备。</t>
  </si>
  <si>
    <t>购置计划完成率</t>
  </si>
  <si>
    <t>95</t>
  </si>
  <si>
    <t>反映部门购置计划执行情况购置计划执行情况。
购置计划完成率=（实际购置交付装备数量/计划购置交付装备数量）*100%。</t>
  </si>
  <si>
    <t>购置次数</t>
  </si>
  <si>
    <t>反映本年度内政府采购频率</t>
  </si>
  <si>
    <t>购置设备利用率</t>
  </si>
  <si>
    <t>反映设备利用情况。
设备利用率=（投入使用设备数/购置设备总数）*100%。</t>
  </si>
  <si>
    <t>验收通过率</t>
  </si>
  <si>
    <t>反映设备购置的产品质量情况。
验收通过率=（通过验收的购置数量/购置总数量）*100%。</t>
  </si>
  <si>
    <t>设备部署及时率</t>
  </si>
  <si>
    <t>反映新购设备按时部署情况。
设备部署及时率=（及时部署设备数量/新购设备总数）*100%。</t>
  </si>
  <si>
    <t>改善干部职工办公条件</t>
  </si>
  <si>
    <t>有所改善。</t>
  </si>
  <si>
    <t>设备使用年限</t>
  </si>
  <si>
    <t>年</t>
  </si>
  <si>
    <t>反映新投入设备使用年限情况。</t>
  </si>
  <si>
    <t>提高工作效率</t>
  </si>
  <si>
    <t>有所提高</t>
  </si>
  <si>
    <t>使用人员满意度</t>
  </si>
  <si>
    <t>反映服务对象对购置设备的整体满意情况。
使用人员满意度=（对购置设备满意的人数/问卷调查人数）*100%。</t>
  </si>
  <si>
    <t>反映服务对象对购置设备的整体满意情况。
使用人员满意度=（对购置设备满意的人数/问卷调查人数）*100%。</t>
  </si>
  <si>
    <t>完成年度内安可设备替换工作</t>
  </si>
  <si>
    <t>购置设备数量</t>
  </si>
  <si>
    <t>1.00</t>
  </si>
  <si>
    <t>台（套）</t>
  </si>
  <si>
    <t>反映购置数量完成情况。</t>
  </si>
  <si>
    <t>反映设备购置的产品质量情况。
验收通过率=（通过验收的购置数量/购置总数量）*100%。</t>
  </si>
  <si>
    <t>反映新购设备按时部署情况。
设备部署及时率=（及时部署设备数量/新购设备总数）*100%。</t>
  </si>
  <si>
    <t>做好电子卖场、电子票据、昆广网络、财政支出无纸化金库前置系统、预算单位会计核算系统、云南省政府采购管理信息系统维护服务费用测算，保证系统正常运转；做好日常重点工作，保证我区各部门财务工作正常开展，保证财政工作正常运转。</t>
  </si>
  <si>
    <t>维护系统数量</t>
  </si>
  <si>
    <t>电子卖场、电子票据、昆广网络、财政支出无纸化金库前置系统、预算单位会计核算系统、云南省政府采购管理信息系统维护服务</t>
  </si>
  <si>
    <t>开展检查（核查）次数</t>
  </si>
  <si>
    <t>反映检查核查的次数情况。</t>
  </si>
  <si>
    <t>信息数据安全得到保障</t>
  </si>
  <si>
    <t>得到保障</t>
  </si>
  <si>
    <t>反映信息系统相关数据安全的保障情况。</t>
  </si>
  <si>
    <t>检查工作是否推动财政工作正常开展</t>
  </si>
  <si>
    <t>财政工作正常开展</t>
  </si>
  <si>
    <t>反映工作完成情况</t>
  </si>
  <si>
    <t>项目资金支付时间</t>
  </si>
  <si>
    <t>'2023年12月中旬以前</t>
  </si>
  <si>
    <t>反映支付完成时间</t>
  </si>
  <si>
    <t>保障财政分局工作能够满足我区要求</t>
  </si>
  <si>
    <t>是否满足</t>
  </si>
  <si>
    <t>保障我区各项财政工作正常运转，满足要求</t>
  </si>
  <si>
    <t>全局工作人员对各项工作满意度社会公众满意度90%及以上</t>
  </si>
  <si>
    <t>按照省、市、区相关文件要求，组织完成2022年度培训教育工作，并配合其他部门完成培训工作。</t>
  </si>
  <si>
    <t>参加培训期数</t>
  </si>
  <si>
    <t>反映预算部门（单位）组织开展各类培训的期数。</t>
  </si>
  <si>
    <t>参训率</t>
  </si>
  <si>
    <t>'90</t>
  </si>
  <si>
    <t>反映预算部门（单位）组织开展各类培训中预计参训情况。
参训率=（年参训人数/应参训人数）*100%。</t>
  </si>
  <si>
    <t>年度内</t>
  </si>
  <si>
    <t>是\否</t>
  </si>
  <si>
    <t>提高干部职工综合素质</t>
  </si>
  <si>
    <t>培训后提升工作技能</t>
  </si>
  <si>
    <t>反映培训收获知识落实到工作中。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</si>
  <si>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</si>
  <si>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</si>
  <si>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</si>
  <si>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</si>
  <si>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</si>
  <si>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</si>
  <si>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</si>
  <si>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</si>
  <si>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</si>
  <si>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</si>
  <si>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</si>
  <si>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</si>
  <si>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</si>
  <si>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</si>
  <si>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</si>
  <si>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</si>
  <si>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</si>
  <si>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办公椅</t>
  </si>
  <si>
    <t>元</t>
  </si>
  <si>
    <t>彩色复印机</t>
  </si>
  <si>
    <t>复印机</t>
  </si>
  <si>
    <t>A3复印纸</t>
  </si>
  <si>
    <t>复印纸</t>
  </si>
  <si>
    <t>A4复印纸</t>
  </si>
  <si>
    <t>三人位沙发</t>
  </si>
  <si>
    <t>三人沙发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</si>
  <si>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</si>
  <si>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</si>
  <si>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</si>
  <si>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</si>
  <si>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</si>
  <si>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</si>
  <si>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</si>
  <si>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</si>
  <si>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会计管理工作服务</t>
  </si>
  <si>
    <t>B0301 会计服务</t>
  </si>
  <si>
    <t>B 政府履职辅助性服务</t>
  </si>
  <si>
    <t>会计监督检查辅助工作</t>
  </si>
  <si>
    <t>产业高质量发展奖补资金申报要件复审</t>
  </si>
  <si>
    <t>B0302 审计服务</t>
  </si>
  <si>
    <t>2025年绩效重点评价</t>
  </si>
  <si>
    <t>B0702 评估和评价服务</t>
  </si>
  <si>
    <t>2025年财政支出绩效重点评价</t>
  </si>
  <si>
    <t>2026年绩效目标审核及事前绩效评估</t>
  </si>
  <si>
    <t>重点项目的事前绩效评估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</si>
  <si>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</si>
  <si>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</si>
  <si>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</si>
  <si>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</si>
  <si>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</si>
  <si>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</si>
  <si>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</si>
  <si>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</si>
  <si>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</si>
  <si>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</si>
  <si>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</si>
  <si>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</si>
  <si>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</si>
  <si>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</si>
  <si>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</si>
  <si>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</si>
  <si>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</si>
  <si>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</si>
  <si>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</si>
  <si>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</si>
  <si>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</si>
  <si>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</si>
  <si>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</si>
  <si>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</si>
  <si>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</si>
  <si>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</si>
  <si>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</si>
  <si>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</si>
  <si>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</si>
  <si>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</si>
  <si>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</si>
  <si>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</si>
  <si>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</si>
  <si>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</si>
  <si>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</si>
  <si>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</si>
  <si>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</si>
  <si>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</si>
  <si>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</si>
  <si>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</si>
  <si>
    <t>我部门无基本支出，此表为空</t>
    <phoneticPr fontId="16" type="noConversion"/>
  </si>
  <si>
    <t>我部门无政府性基金预算支出，此表为空</t>
    <phoneticPr fontId="16" type="noConversion"/>
  </si>
  <si>
    <t>我部门无对下转移支付，此表为空</t>
    <phoneticPr fontId="16" type="noConversion"/>
  </si>
  <si>
    <t>我部门无对下转移支付，此表为空</t>
    <phoneticPr fontId="16" type="noConversion"/>
  </si>
  <si>
    <t>我部门无上级补助项目支出，此表为空</t>
    <phoneticPr fontId="16" type="noConversion"/>
  </si>
  <si>
    <t>昆明市财政局昆明经济技术开发区财政分局</t>
    <phoneticPr fontId="16" type="noConversion"/>
  </si>
  <si>
    <t>家具和用品</t>
    <phoneticPr fontId="16" type="noConversion"/>
  </si>
  <si>
    <r>
      <t>A0501030</t>
    </r>
    <r>
      <rPr>
        <sz val="9"/>
        <color rgb="FF000000"/>
        <rFont val="宋体"/>
        <family val="3"/>
        <charset val="134"/>
      </rPr>
      <t>1 办公椅</t>
    </r>
    <phoneticPr fontId="16" type="noConversion"/>
  </si>
  <si>
    <t>A05010401 三人位沙发</t>
    <phoneticPr fontId="16" type="noConversion"/>
  </si>
  <si>
    <t>办公椅</t>
    <phoneticPr fontId="16" type="noConversion"/>
  </si>
  <si>
    <t>三人位沙发</t>
    <phoneticPr fontId="16" type="noConversion"/>
  </si>
  <si>
    <t>个</t>
    <phoneticPr fontId="16" type="noConversion"/>
  </si>
  <si>
    <t>个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</si>
</sst>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8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40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7" fillId="0" borderId="2" xfId="2" applyNumberFormat="1" applyFont="1" applyBorder="1">
      <alignment horizontal="left" vertical="center" wrapText="1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0" fillId="0" borderId="15" xfId="0" applyFont="1" applyBorder="1"/>
    <xf numFmtId="0" fontId="1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88" t="str">
        <f>"2025"&amp;"年部门财务收支预算总表"</f>
        <v>2025年部门财务收支预算总表</v>
      </c>
      <c r="B3" s="89"/>
      <c r="C3" s="89"/>
      <c r="D3" s="89"/>
    </row>
    <row r="4" spans="1:4" ht="17.25" customHeight="1">
      <c r="A4" s="90" t="str">
        <f>"单位名称："&amp;"昆明市财政局昆明经济技术开发区财政分局"</f>
        <v>单位名称：昆明市财政局昆明经济技术开发区财政分局</v>
      </c>
      <c r="B4" s="91"/>
      <c r="D4" s="4" t="s">
        <v>1</v>
      </c>
    </row>
    <row r="5" spans="1:4" ht="23.25" customHeight="1">
      <c r="A5" s="92" t="s">
        <v>2</v>
      </c>
      <c r="B5" s="93"/>
      <c r="C5" s="92" t="s">
        <v>3</v>
      </c>
      <c r="D5" s="93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2997680</v>
      </c>
      <c r="C7" s="6" t="s">
        <v>8</v>
      </c>
      <c r="D7" s="7">
        <v>2997680</v>
      </c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/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/>
    </row>
    <row r="15" spans="1:4" ht="17.25" customHeight="1">
      <c r="A15" s="6" t="s">
        <v>23</v>
      </c>
      <c r="B15" s="7"/>
      <c r="C15" s="9" t="s">
        <v>24</v>
      </c>
      <c r="D15" s="7"/>
    </row>
    <row r="16" spans="1:4" ht="17.25" customHeight="1">
      <c r="A16" s="6" t="s">
        <v>25</v>
      </c>
      <c r="B16" s="7"/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/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2997680</v>
      </c>
      <c r="C33" s="11" t="s">
        <v>44</v>
      </c>
      <c r="D33" s="7">
        <v>2997680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2997680</v>
      </c>
      <c r="C37" s="12" t="s">
        <v>51</v>
      </c>
      <c r="D37" s="7">
        <v>2997680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7" t="s">
        <v>52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41.25" customHeight="1">
      <c r="A3" s="98" t="str">
        <f>"2025"&amp;"年部门收入预算表"</f>
        <v>2025年部门收入预算表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7.25" customHeight="1">
      <c r="A4" s="90" t="str">
        <f>"单位名称："&amp;"昆明市财政局昆明经济技术开发区财政分局"</f>
        <v>单位名称：昆明市财政局昆明经济技术开发区财政分局</v>
      </c>
      <c r="B4" s="89"/>
      <c r="S4" s="2" t="s">
        <v>1</v>
      </c>
    </row>
    <row r="5" spans="1:19" ht="21.75" customHeight="1">
      <c r="A5" s="104" t="s">
        <v>53</v>
      </c>
      <c r="B5" s="107" t="s">
        <v>54</v>
      </c>
      <c r="C5" s="107" t="s">
        <v>55</v>
      </c>
      <c r="D5" s="101" t="s">
        <v>56</v>
      </c>
      <c r="E5" s="101"/>
      <c r="F5" s="101"/>
      <c r="G5" s="101"/>
      <c r="H5" s="101"/>
      <c r="I5" s="102"/>
      <c r="J5" s="101"/>
      <c r="K5" s="101"/>
      <c r="L5" s="101"/>
      <c r="M5" s="101"/>
      <c r="N5" s="103"/>
      <c r="O5" s="101" t="s">
        <v>45</v>
      </c>
      <c r="P5" s="101"/>
      <c r="Q5" s="101"/>
      <c r="R5" s="101"/>
      <c r="S5" s="103"/>
    </row>
    <row r="6" spans="1:19" ht="27" customHeight="1">
      <c r="A6" s="105"/>
      <c r="B6" s="94"/>
      <c r="C6" s="94"/>
      <c r="D6" s="94" t="s">
        <v>57</v>
      </c>
      <c r="E6" s="94" t="s">
        <v>58</v>
      </c>
      <c r="F6" s="94" t="s">
        <v>59</v>
      </c>
      <c r="G6" s="94" t="s">
        <v>60</v>
      </c>
      <c r="H6" s="94" t="s">
        <v>61</v>
      </c>
      <c r="I6" s="109" t="s">
        <v>62</v>
      </c>
      <c r="J6" s="110"/>
      <c r="K6" s="110"/>
      <c r="L6" s="110"/>
      <c r="M6" s="110"/>
      <c r="N6" s="111"/>
      <c r="O6" s="94" t="s">
        <v>57</v>
      </c>
      <c r="P6" s="94" t="s">
        <v>58</v>
      </c>
      <c r="Q6" s="94" t="s">
        <v>59</v>
      </c>
      <c r="R6" s="94" t="s">
        <v>60</v>
      </c>
      <c r="S6" s="94" t="s">
        <v>63</v>
      </c>
    </row>
    <row r="7" spans="1:19" ht="30" customHeight="1">
      <c r="A7" s="106"/>
      <c r="B7" s="108"/>
      <c r="C7" s="95"/>
      <c r="D7" s="95"/>
      <c r="E7" s="95"/>
      <c r="F7" s="95"/>
      <c r="G7" s="95"/>
      <c r="H7" s="95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96"/>
      <c r="P7" s="96"/>
      <c r="Q7" s="96"/>
      <c r="R7" s="96"/>
      <c r="S7" s="95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2997680</v>
      </c>
      <c r="D9" s="7">
        <v>2997680</v>
      </c>
      <c r="E9" s="7">
        <v>2997680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17" t="s">
        <v>71</v>
      </c>
      <c r="B10" s="17" t="s">
        <v>70</v>
      </c>
      <c r="C10" s="7">
        <v>2997680</v>
      </c>
      <c r="D10" s="7">
        <v>2997680</v>
      </c>
      <c r="E10" s="7">
        <v>2997680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8" customHeight="1">
      <c r="A11" s="99" t="s">
        <v>55</v>
      </c>
      <c r="B11" s="100"/>
      <c r="C11" s="7">
        <v>2997680</v>
      </c>
      <c r="D11" s="7">
        <v>2997680</v>
      </c>
      <c r="E11" s="7">
        <v>2997680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</sheetData>
  <mergeCells count="20">
    <mergeCell ref="A2:S2"/>
    <mergeCell ref="A3:S3"/>
    <mergeCell ref="A4:B4"/>
    <mergeCell ref="A11:B11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11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2" t="s">
        <v>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41.25" customHeight="1">
      <c r="A3" s="98" t="str">
        <f>"2025"&amp;"年部门支出预算表"</f>
        <v>2025年部门支出预算表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7.25" customHeight="1">
      <c r="A4" s="90" t="str">
        <f>"单位名称："&amp;"昆明市财政局昆明经济技术开发区财政分局"</f>
        <v>单位名称：昆明市财政局昆明经济技术开发区财政分局</v>
      </c>
      <c r="B4" s="89"/>
      <c r="O4" s="2" t="s">
        <v>1</v>
      </c>
    </row>
    <row r="5" spans="1:15" ht="27" customHeight="1">
      <c r="A5" s="118" t="s">
        <v>73</v>
      </c>
      <c r="B5" s="118" t="s">
        <v>74</v>
      </c>
      <c r="C5" s="118" t="s">
        <v>55</v>
      </c>
      <c r="D5" s="120" t="s">
        <v>58</v>
      </c>
      <c r="E5" s="121"/>
      <c r="F5" s="124"/>
      <c r="G5" s="115" t="s">
        <v>59</v>
      </c>
      <c r="H5" s="115" t="s">
        <v>60</v>
      </c>
      <c r="I5" s="115" t="s">
        <v>75</v>
      </c>
      <c r="J5" s="120" t="s">
        <v>62</v>
      </c>
      <c r="K5" s="121"/>
      <c r="L5" s="121"/>
      <c r="M5" s="121"/>
      <c r="N5" s="122"/>
      <c r="O5" s="123"/>
    </row>
    <row r="6" spans="1:15" ht="42" customHeight="1">
      <c r="A6" s="119"/>
      <c r="B6" s="119"/>
      <c r="C6" s="116"/>
      <c r="D6" s="18" t="s">
        <v>57</v>
      </c>
      <c r="E6" s="18" t="s">
        <v>76</v>
      </c>
      <c r="F6" s="18" t="s">
        <v>77</v>
      </c>
      <c r="G6" s="116"/>
      <c r="H6" s="116"/>
      <c r="I6" s="117"/>
      <c r="J6" s="18" t="s">
        <v>57</v>
      </c>
      <c r="K6" s="5" t="s">
        <v>78</v>
      </c>
      <c r="L6" s="5" t="s">
        <v>79</v>
      </c>
      <c r="M6" s="5" t="s">
        <v>80</v>
      </c>
      <c r="N6" s="5" t="s">
        <v>81</v>
      </c>
      <c r="O6" s="5" t="s">
        <v>82</v>
      </c>
    </row>
    <row r="7" spans="1:15" ht="18" customHeight="1">
      <c r="A7" s="19" t="s">
        <v>83</v>
      </c>
      <c r="B7" s="19" t="s">
        <v>84</v>
      </c>
      <c r="C7" s="19" t="s">
        <v>85</v>
      </c>
      <c r="D7" s="20" t="s">
        <v>86</v>
      </c>
      <c r="E7" s="20" t="s">
        <v>87</v>
      </c>
      <c r="F7" s="20" t="s">
        <v>88</v>
      </c>
      <c r="G7" s="20" t="s">
        <v>89</v>
      </c>
      <c r="H7" s="20" t="s">
        <v>90</v>
      </c>
      <c r="I7" s="20" t="s">
        <v>91</v>
      </c>
      <c r="J7" s="20" t="s">
        <v>92</v>
      </c>
      <c r="K7" s="20" t="s">
        <v>93</v>
      </c>
      <c r="L7" s="20" t="s">
        <v>94</v>
      </c>
      <c r="M7" s="20" t="s">
        <v>95</v>
      </c>
      <c r="N7" s="19" t="s">
        <v>96</v>
      </c>
      <c r="O7" s="20" t="s">
        <v>97</v>
      </c>
    </row>
    <row r="8" spans="1:15" ht="21" customHeight="1">
      <c r="A8" s="21" t="s">
        <v>98</v>
      </c>
      <c r="B8" s="21" t="s">
        <v>99</v>
      </c>
      <c r="C8" s="7">
        <v>2997680</v>
      </c>
      <c r="D8" s="7">
        <v>2997680</v>
      </c>
      <c r="E8" s="7"/>
      <c r="F8" s="7">
        <v>2997680</v>
      </c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2" t="s">
        <v>100</v>
      </c>
      <c r="B9" s="22" t="s">
        <v>101</v>
      </c>
      <c r="C9" s="7">
        <v>2997680</v>
      </c>
      <c r="D9" s="7">
        <v>2997680</v>
      </c>
      <c r="E9" s="7"/>
      <c r="F9" s="7">
        <v>2997680</v>
      </c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3" t="s">
        <v>102</v>
      </c>
      <c r="B10" s="23" t="s">
        <v>103</v>
      </c>
      <c r="C10" s="7">
        <v>2997680</v>
      </c>
      <c r="D10" s="7">
        <v>2997680</v>
      </c>
      <c r="E10" s="7"/>
      <c r="F10" s="7">
        <v>2997680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113" t="s">
        <v>55</v>
      </c>
      <c r="B11" s="114"/>
      <c r="C11" s="7">
        <v>2997680</v>
      </c>
      <c r="D11" s="7">
        <v>2997680</v>
      </c>
      <c r="E11" s="7"/>
      <c r="F11" s="7">
        <v>2997680</v>
      </c>
      <c r="G11" s="7"/>
      <c r="H11" s="7"/>
      <c r="I11" s="7"/>
      <c r="J11" s="7"/>
      <c r="K11" s="7"/>
      <c r="L11" s="7"/>
      <c r="M11" s="7"/>
      <c r="N11" s="7"/>
      <c r="O11" s="7"/>
    </row>
  </sheetData>
  <mergeCells count="12">
    <mergeCell ref="A2:O2"/>
    <mergeCell ref="A3:O3"/>
    <mergeCell ref="A4:B4"/>
    <mergeCell ref="A11:B11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 pane="bottomLeft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4"/>
      <c r="B2" s="2"/>
      <c r="C2" s="2"/>
      <c r="D2" s="2" t="s">
        <v>104</v>
      </c>
    </row>
    <row r="3" spans="1:4" ht="41.25" customHeight="1">
      <c r="A3" s="88" t="str">
        <f>"2025"&amp;"年部门财政拨款收支预算总表"</f>
        <v>2025年部门财政拨款收支预算总表</v>
      </c>
      <c r="B3" s="89"/>
      <c r="C3" s="89"/>
      <c r="D3" s="89"/>
    </row>
    <row r="4" spans="1:4" ht="17.25" customHeight="1">
      <c r="A4" s="90" t="str">
        <f>"单位名称："&amp;"昆明市财政局昆明经济技术开发区财政分局"</f>
        <v>单位名称：昆明市财政局昆明经济技术开发区财政分局</v>
      </c>
      <c r="B4" s="91"/>
      <c r="D4" s="2" t="s">
        <v>1</v>
      </c>
    </row>
    <row r="5" spans="1:4" ht="17.25" customHeight="1">
      <c r="A5" s="92" t="s">
        <v>2</v>
      </c>
      <c r="B5" s="93"/>
      <c r="C5" s="92" t="s">
        <v>3</v>
      </c>
      <c r="D5" s="93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105</v>
      </c>
      <c r="B7" s="7">
        <v>2997680</v>
      </c>
      <c r="C7" s="6" t="s">
        <v>106</v>
      </c>
      <c r="D7" s="7">
        <v>2997680</v>
      </c>
    </row>
    <row r="8" spans="1:4" ht="16.5" customHeight="1">
      <c r="A8" s="6" t="s">
        <v>107</v>
      </c>
      <c r="B8" s="7">
        <v>2997680</v>
      </c>
      <c r="C8" s="6" t="s">
        <v>108</v>
      </c>
      <c r="D8" s="7">
        <v>2997680</v>
      </c>
    </row>
    <row r="9" spans="1:4" ht="16.5" customHeight="1">
      <c r="A9" s="6" t="s">
        <v>109</v>
      </c>
      <c r="B9" s="7"/>
      <c r="C9" s="6" t="s">
        <v>110</v>
      </c>
      <c r="D9" s="7"/>
    </row>
    <row r="10" spans="1:4" ht="16.5" customHeight="1">
      <c r="A10" s="6" t="s">
        <v>111</v>
      </c>
      <c r="B10" s="7"/>
      <c r="C10" s="6" t="s">
        <v>112</v>
      </c>
      <c r="D10" s="7"/>
    </row>
    <row r="11" spans="1:4" ht="16.5" customHeight="1">
      <c r="A11" s="6" t="s">
        <v>113</v>
      </c>
      <c r="B11" s="7"/>
      <c r="C11" s="6" t="s">
        <v>114</v>
      </c>
      <c r="D11" s="7"/>
    </row>
    <row r="12" spans="1:4" ht="16.5" customHeight="1">
      <c r="A12" s="6" t="s">
        <v>107</v>
      </c>
      <c r="B12" s="7"/>
      <c r="C12" s="6" t="s">
        <v>115</v>
      </c>
      <c r="D12" s="7"/>
    </row>
    <row r="13" spans="1:4" ht="16.5" customHeight="1">
      <c r="A13" s="10" t="s">
        <v>109</v>
      </c>
      <c r="B13" s="7"/>
      <c r="C13" s="25" t="s">
        <v>116</v>
      </c>
      <c r="D13" s="7"/>
    </row>
    <row r="14" spans="1:4" ht="16.5" customHeight="1">
      <c r="A14" s="10" t="s">
        <v>111</v>
      </c>
      <c r="B14" s="7"/>
      <c r="C14" s="25" t="s">
        <v>117</v>
      </c>
      <c r="D14" s="7"/>
    </row>
    <row r="15" spans="1:4" ht="16.5" customHeight="1">
      <c r="A15" s="11"/>
      <c r="B15" s="7"/>
      <c r="C15" s="25" t="s">
        <v>118</v>
      </c>
      <c r="D15" s="7"/>
    </row>
    <row r="16" spans="1:4" ht="16.5" customHeight="1">
      <c r="A16" s="11"/>
      <c r="B16" s="7"/>
      <c r="C16" s="25" t="s">
        <v>119</v>
      </c>
      <c r="D16" s="7"/>
    </row>
    <row r="17" spans="1:4" ht="16.5" customHeight="1">
      <c r="A17" s="11"/>
      <c r="B17" s="7"/>
      <c r="C17" s="25" t="s">
        <v>120</v>
      </c>
      <c r="D17" s="7"/>
    </row>
    <row r="18" spans="1:4" ht="16.5" customHeight="1">
      <c r="A18" s="11"/>
      <c r="B18" s="7"/>
      <c r="C18" s="25" t="s">
        <v>121</v>
      </c>
      <c r="D18" s="7"/>
    </row>
    <row r="19" spans="1:4" ht="16.5" customHeight="1">
      <c r="A19" s="11"/>
      <c r="B19" s="7"/>
      <c r="C19" s="25" t="s">
        <v>122</v>
      </c>
      <c r="D19" s="7"/>
    </row>
    <row r="20" spans="1:4" ht="16.5" customHeight="1">
      <c r="A20" s="11"/>
      <c r="B20" s="7"/>
      <c r="C20" s="25" t="s">
        <v>123</v>
      </c>
      <c r="D20" s="7"/>
    </row>
    <row r="21" spans="1:4" ht="16.5" customHeight="1">
      <c r="A21" s="11"/>
      <c r="B21" s="7"/>
      <c r="C21" s="25" t="s">
        <v>124</v>
      </c>
      <c r="D21" s="7"/>
    </row>
    <row r="22" spans="1:4" ht="16.5" customHeight="1">
      <c r="A22" s="11"/>
      <c r="B22" s="7"/>
      <c r="C22" s="25" t="s">
        <v>125</v>
      </c>
      <c r="D22" s="7"/>
    </row>
    <row r="23" spans="1:4" ht="16.5" customHeight="1">
      <c r="A23" s="11"/>
      <c r="B23" s="7"/>
      <c r="C23" s="25" t="s">
        <v>126</v>
      </c>
      <c r="D23" s="7"/>
    </row>
    <row r="24" spans="1:4" ht="16.5" customHeight="1">
      <c r="A24" s="11"/>
      <c r="B24" s="7"/>
      <c r="C24" s="25" t="s">
        <v>127</v>
      </c>
      <c r="D24" s="7"/>
    </row>
    <row r="25" spans="1:4" ht="16.5" customHeight="1">
      <c r="A25" s="11"/>
      <c r="B25" s="7"/>
      <c r="C25" s="25" t="s">
        <v>128</v>
      </c>
      <c r="D25" s="7"/>
    </row>
    <row r="26" spans="1:4" ht="16.5" customHeight="1">
      <c r="A26" s="11"/>
      <c r="B26" s="7"/>
      <c r="C26" s="25" t="s">
        <v>129</v>
      </c>
      <c r="D26" s="7"/>
    </row>
    <row r="27" spans="1:4" ht="16.5" customHeight="1">
      <c r="A27" s="11"/>
      <c r="B27" s="7"/>
      <c r="C27" s="25" t="s">
        <v>130</v>
      </c>
      <c r="D27" s="7"/>
    </row>
    <row r="28" spans="1:4" ht="16.5" customHeight="1">
      <c r="A28" s="11"/>
      <c r="B28" s="7"/>
      <c r="C28" s="25" t="s">
        <v>131</v>
      </c>
      <c r="D28" s="7"/>
    </row>
    <row r="29" spans="1:4" ht="16.5" customHeight="1">
      <c r="A29" s="11"/>
      <c r="B29" s="7"/>
      <c r="C29" s="25" t="s">
        <v>132</v>
      </c>
      <c r="D29" s="7"/>
    </row>
    <row r="30" spans="1:4" ht="16.5" customHeight="1">
      <c r="A30" s="11"/>
      <c r="B30" s="7"/>
      <c r="C30" s="25" t="s">
        <v>133</v>
      </c>
      <c r="D30" s="7"/>
    </row>
    <row r="31" spans="1:4" ht="16.5" customHeight="1">
      <c r="A31" s="11"/>
      <c r="B31" s="7"/>
      <c r="C31" s="25" t="s">
        <v>134</v>
      </c>
      <c r="D31" s="7"/>
    </row>
    <row r="32" spans="1:4" ht="16.5" customHeight="1">
      <c r="A32" s="11"/>
      <c r="B32" s="7"/>
      <c r="C32" s="10" t="s">
        <v>135</v>
      </c>
      <c r="D32" s="7"/>
    </row>
    <row r="33" spans="1:4" ht="16.5" customHeight="1">
      <c r="A33" s="11"/>
      <c r="B33" s="7"/>
      <c r="C33" s="10" t="s">
        <v>136</v>
      </c>
      <c r="D33" s="7"/>
    </row>
    <row r="34" spans="1:4" ht="16.5" customHeight="1">
      <c r="A34" s="11"/>
      <c r="B34" s="7"/>
      <c r="C34" s="26" t="s">
        <v>137</v>
      </c>
      <c r="D34" s="7"/>
    </row>
    <row r="35" spans="1:4" ht="15" customHeight="1">
      <c r="A35" s="12" t="s">
        <v>50</v>
      </c>
      <c r="B35" s="27">
        <v>2997680</v>
      </c>
      <c r="C35" s="12" t="s">
        <v>51</v>
      </c>
      <c r="D35" s="27">
        <v>2997680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8"/>
      <c r="F2" s="29"/>
      <c r="G2" s="4" t="s">
        <v>138</v>
      </c>
    </row>
    <row r="3" spans="1:7" ht="41.25" customHeight="1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spans="1:7" ht="18" customHeight="1">
      <c r="A4" s="30" t="str">
        <f>"单位名称："&amp;"昆明市财政局昆明经济技术开发区财政分局"</f>
        <v>单位名称：昆明市财政局昆明经济技术开发区财政分局</v>
      </c>
      <c r="F4" s="31"/>
      <c r="G4" s="4" t="s">
        <v>1</v>
      </c>
    </row>
    <row r="5" spans="1:7" ht="20.25" customHeight="1">
      <c r="A5" s="126" t="s">
        <v>139</v>
      </c>
      <c r="B5" s="127"/>
      <c r="C5" s="135" t="s">
        <v>55</v>
      </c>
      <c r="D5" s="132" t="s">
        <v>76</v>
      </c>
      <c r="E5" s="133"/>
      <c r="F5" s="134"/>
      <c r="G5" s="130" t="s">
        <v>77</v>
      </c>
    </row>
    <row r="6" spans="1:7" ht="20.25" customHeight="1">
      <c r="A6" s="32" t="s">
        <v>73</v>
      </c>
      <c r="B6" s="32" t="s">
        <v>74</v>
      </c>
      <c r="C6" s="136"/>
      <c r="D6" s="34" t="s">
        <v>57</v>
      </c>
      <c r="E6" s="34" t="s">
        <v>140</v>
      </c>
      <c r="F6" s="34" t="s">
        <v>141</v>
      </c>
      <c r="G6" s="131"/>
    </row>
    <row r="7" spans="1:7" ht="15" customHeight="1">
      <c r="A7" s="35" t="s">
        <v>83</v>
      </c>
      <c r="B7" s="35" t="s">
        <v>84</v>
      </c>
      <c r="C7" s="35" t="s">
        <v>85</v>
      </c>
      <c r="D7" s="35" t="s">
        <v>86</v>
      </c>
      <c r="E7" s="35" t="s">
        <v>87</v>
      </c>
      <c r="F7" s="35" t="s">
        <v>88</v>
      </c>
      <c r="G7" s="35" t="s">
        <v>89</v>
      </c>
    </row>
    <row r="8" spans="1:7" ht="18" customHeight="1">
      <c r="A8" s="26" t="s">
        <v>98</v>
      </c>
      <c r="B8" s="26" t="s">
        <v>99</v>
      </c>
      <c r="C8" s="7">
        <v>2997680</v>
      </c>
      <c r="D8" s="7"/>
      <c r="E8" s="7"/>
      <c r="F8" s="7"/>
      <c r="G8" s="7">
        <v>2997680</v>
      </c>
    </row>
    <row r="9" spans="1:7" ht="18" customHeight="1">
      <c r="A9" s="36" t="s">
        <v>100</v>
      </c>
      <c r="B9" s="36" t="s">
        <v>101</v>
      </c>
      <c r="C9" s="7">
        <v>2997680</v>
      </c>
      <c r="D9" s="7"/>
      <c r="E9" s="7"/>
      <c r="F9" s="7"/>
      <c r="G9" s="7">
        <v>2997680</v>
      </c>
    </row>
    <row r="10" spans="1:7" ht="18" customHeight="1">
      <c r="A10" s="37" t="s">
        <v>102</v>
      </c>
      <c r="B10" s="37" t="s">
        <v>103</v>
      </c>
      <c r="C10" s="7">
        <v>2997680</v>
      </c>
      <c r="D10" s="7"/>
      <c r="E10" s="7"/>
      <c r="F10" s="7"/>
      <c r="G10" s="7">
        <v>2997680</v>
      </c>
    </row>
    <row r="11" spans="1:7" ht="18" customHeight="1">
      <c r="A11" s="128" t="s">
        <v>142</v>
      </c>
      <c r="B11" s="129" t="s">
        <v>142</v>
      </c>
      <c r="C11" s="7">
        <v>2997680</v>
      </c>
      <c r="D11" s="7"/>
      <c r="E11" s="7"/>
      <c r="F11" s="7"/>
      <c r="G11" s="7">
        <v>2997680</v>
      </c>
    </row>
  </sheetData>
  <mergeCells count="6">
    <mergeCell ref="A3:G3"/>
    <mergeCell ref="A5:B5"/>
    <mergeCell ref="A11:B11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pane="bottomLeft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9"/>
      <c r="B2" s="39"/>
      <c r="C2" s="39"/>
      <c r="D2" s="39"/>
      <c r="E2" s="24"/>
      <c r="F2" s="40" t="s">
        <v>143</v>
      </c>
    </row>
    <row r="3" spans="1:6" ht="41.25" customHeight="1">
      <c r="A3" s="137" t="str">
        <f>"2025"&amp;"年一般公共预算“三公”经费支出预算表"</f>
        <v>2025年一般公共预算“三公”经费支出预算表</v>
      </c>
      <c r="B3" s="138"/>
      <c r="C3" s="138"/>
      <c r="D3" s="138"/>
      <c r="E3" s="139"/>
      <c r="F3" s="138"/>
    </row>
    <row r="4" spans="1:6" ht="14.25" customHeight="1">
      <c r="A4" s="140" t="str">
        <f>"单位名称："&amp;"昆明市财政局昆明经济技术开发区财政分局"</f>
        <v>单位名称：昆明市财政局昆明经济技术开发区财政分局</v>
      </c>
      <c r="B4" s="141"/>
      <c r="D4" s="39"/>
      <c r="E4" s="24"/>
      <c r="F4" s="3" t="s">
        <v>1</v>
      </c>
    </row>
    <row r="5" spans="1:6" ht="27" customHeight="1">
      <c r="A5" s="142" t="s">
        <v>144</v>
      </c>
      <c r="B5" s="142" t="s">
        <v>145</v>
      </c>
      <c r="C5" s="99" t="s">
        <v>146</v>
      </c>
      <c r="D5" s="142"/>
      <c r="E5" s="145"/>
      <c r="F5" s="142" t="s">
        <v>147</v>
      </c>
    </row>
    <row r="6" spans="1:6" ht="28.5" customHeight="1">
      <c r="A6" s="143"/>
      <c r="B6" s="144"/>
      <c r="C6" s="41" t="s">
        <v>57</v>
      </c>
      <c r="D6" s="41" t="s">
        <v>148</v>
      </c>
      <c r="E6" s="41" t="s">
        <v>149</v>
      </c>
      <c r="F6" s="146"/>
    </row>
    <row r="7" spans="1:6" ht="17.25" customHeight="1">
      <c r="A7" s="20" t="s">
        <v>83</v>
      </c>
      <c r="B7" s="20" t="s">
        <v>84</v>
      </c>
      <c r="C7" s="20" t="s">
        <v>85</v>
      </c>
      <c r="D7" s="20" t="s">
        <v>86</v>
      </c>
      <c r="E7" s="20" t="s">
        <v>87</v>
      </c>
      <c r="F7" s="20" t="s">
        <v>88</v>
      </c>
    </row>
    <row r="8" spans="1:6" ht="17.25" customHeight="1">
      <c r="A8" s="7">
        <v>5000</v>
      </c>
      <c r="B8" s="7"/>
      <c r="C8" s="7"/>
      <c r="D8" s="7"/>
      <c r="E8" s="7"/>
      <c r="F8" s="7">
        <v>5000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 pane="bottomLeft" activeCell="B18" sqref="B18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8"/>
      <c r="C2" s="42"/>
      <c r="E2" s="43"/>
      <c r="F2" s="43"/>
      <c r="G2" s="43"/>
      <c r="H2" s="43"/>
      <c r="I2" s="44"/>
      <c r="J2" s="44"/>
      <c r="K2" s="44"/>
      <c r="L2" s="44"/>
      <c r="M2" s="44"/>
      <c r="N2" s="44"/>
      <c r="R2" s="44"/>
      <c r="V2" s="42"/>
      <c r="X2" s="45" t="s">
        <v>150</v>
      </c>
    </row>
    <row r="3" spans="1:24" ht="45.75" customHeight="1">
      <c r="A3" s="158" t="str">
        <f>"2025"&amp;"年部门基本支出预算表"</f>
        <v>2025年部门基本支出预算表</v>
      </c>
      <c r="B3" s="159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9"/>
      <c r="P3" s="159"/>
      <c r="Q3" s="159"/>
      <c r="R3" s="158"/>
      <c r="S3" s="158"/>
      <c r="T3" s="158"/>
      <c r="U3" s="158"/>
      <c r="V3" s="158"/>
      <c r="W3" s="158"/>
      <c r="X3" s="158"/>
    </row>
    <row r="4" spans="1:24" ht="18.75" customHeight="1">
      <c r="A4" s="160" t="str">
        <f>"单位名称："&amp;"昆明市财政局昆明经济技术开发区财政分局"</f>
        <v>单位名称：昆明市财政局昆明经济技术开发区财政分局</v>
      </c>
      <c r="B4" s="161"/>
      <c r="C4" s="162"/>
      <c r="D4" s="162"/>
      <c r="E4" s="162"/>
      <c r="F4" s="162"/>
      <c r="G4" s="162"/>
      <c r="H4" s="162"/>
      <c r="I4" s="46"/>
      <c r="J4" s="46"/>
      <c r="K4" s="46"/>
      <c r="L4" s="46"/>
      <c r="M4" s="46"/>
      <c r="N4" s="46"/>
      <c r="O4" s="47"/>
      <c r="P4" s="47"/>
      <c r="Q4" s="47"/>
      <c r="R4" s="46"/>
      <c r="V4" s="42"/>
      <c r="X4" s="45" t="s">
        <v>1</v>
      </c>
    </row>
    <row r="5" spans="1:24" ht="18" customHeight="1">
      <c r="A5" s="156" t="s">
        <v>151</v>
      </c>
      <c r="B5" s="156" t="s">
        <v>152</v>
      </c>
      <c r="C5" s="156" t="s">
        <v>153</v>
      </c>
      <c r="D5" s="156" t="s">
        <v>154</v>
      </c>
      <c r="E5" s="156" t="s">
        <v>155</v>
      </c>
      <c r="F5" s="156" t="s">
        <v>156</v>
      </c>
      <c r="G5" s="156" t="s">
        <v>157</v>
      </c>
      <c r="H5" s="156" t="s">
        <v>158</v>
      </c>
      <c r="I5" s="132" t="s">
        <v>159</v>
      </c>
      <c r="J5" s="151" t="s">
        <v>159</v>
      </c>
      <c r="K5" s="151"/>
      <c r="L5" s="151"/>
      <c r="M5" s="151"/>
      <c r="N5" s="151"/>
      <c r="O5" s="133"/>
      <c r="P5" s="133"/>
      <c r="Q5" s="133"/>
      <c r="R5" s="152" t="s">
        <v>61</v>
      </c>
      <c r="S5" s="151" t="s">
        <v>62</v>
      </c>
      <c r="T5" s="151"/>
      <c r="U5" s="151"/>
      <c r="V5" s="151"/>
      <c r="W5" s="151"/>
      <c r="X5" s="153"/>
    </row>
    <row r="6" spans="1:24" ht="18" customHeight="1">
      <c r="A6" s="163"/>
      <c r="B6" s="154"/>
      <c r="C6" s="164"/>
      <c r="D6" s="163"/>
      <c r="E6" s="163"/>
      <c r="F6" s="163"/>
      <c r="G6" s="163"/>
      <c r="H6" s="163"/>
      <c r="I6" s="135" t="s">
        <v>160</v>
      </c>
      <c r="J6" s="132" t="s">
        <v>58</v>
      </c>
      <c r="K6" s="151"/>
      <c r="L6" s="151"/>
      <c r="M6" s="151"/>
      <c r="N6" s="153"/>
      <c r="O6" s="166" t="s">
        <v>161</v>
      </c>
      <c r="P6" s="133"/>
      <c r="Q6" s="134"/>
      <c r="R6" s="156" t="s">
        <v>61</v>
      </c>
      <c r="S6" s="132" t="s">
        <v>62</v>
      </c>
      <c r="T6" s="152" t="s">
        <v>64</v>
      </c>
      <c r="U6" s="151" t="s">
        <v>62</v>
      </c>
      <c r="V6" s="152" t="s">
        <v>66</v>
      </c>
      <c r="W6" s="152" t="s">
        <v>67</v>
      </c>
      <c r="X6" s="165" t="s">
        <v>68</v>
      </c>
    </row>
    <row r="7" spans="1:24" ht="19.5" customHeight="1">
      <c r="A7" s="154"/>
      <c r="B7" s="154"/>
      <c r="C7" s="154"/>
      <c r="D7" s="154"/>
      <c r="E7" s="154"/>
      <c r="F7" s="154"/>
      <c r="G7" s="154"/>
      <c r="H7" s="154"/>
      <c r="I7" s="154"/>
      <c r="J7" s="167" t="s">
        <v>162</v>
      </c>
      <c r="K7" s="156" t="s">
        <v>163</v>
      </c>
      <c r="L7" s="156" t="s">
        <v>164</v>
      </c>
      <c r="M7" s="156" t="s">
        <v>165</v>
      </c>
      <c r="N7" s="156" t="s">
        <v>166</v>
      </c>
      <c r="O7" s="156" t="s">
        <v>58</v>
      </c>
      <c r="P7" s="156" t="s">
        <v>59</v>
      </c>
      <c r="Q7" s="156" t="s">
        <v>60</v>
      </c>
      <c r="R7" s="154"/>
      <c r="S7" s="156" t="s">
        <v>57</v>
      </c>
      <c r="T7" s="156" t="s">
        <v>64</v>
      </c>
      <c r="U7" s="156" t="s">
        <v>167</v>
      </c>
      <c r="V7" s="156" t="s">
        <v>66</v>
      </c>
      <c r="W7" s="156" t="s">
        <v>67</v>
      </c>
      <c r="X7" s="156" t="s">
        <v>68</v>
      </c>
    </row>
    <row r="8" spans="1:24" ht="37.5" customHeight="1">
      <c r="A8" s="155"/>
      <c r="B8" s="136"/>
      <c r="C8" s="155"/>
      <c r="D8" s="155"/>
      <c r="E8" s="155"/>
      <c r="F8" s="155"/>
      <c r="G8" s="155"/>
      <c r="H8" s="155"/>
      <c r="I8" s="155"/>
      <c r="J8" s="168" t="s">
        <v>57</v>
      </c>
      <c r="K8" s="157" t="s">
        <v>168</v>
      </c>
      <c r="L8" s="157" t="s">
        <v>164</v>
      </c>
      <c r="M8" s="157" t="s">
        <v>165</v>
      </c>
      <c r="N8" s="157" t="s">
        <v>166</v>
      </c>
      <c r="O8" s="157" t="s">
        <v>164</v>
      </c>
      <c r="P8" s="157" t="s">
        <v>165</v>
      </c>
      <c r="Q8" s="157" t="s">
        <v>166</v>
      </c>
      <c r="R8" s="157" t="s">
        <v>61</v>
      </c>
      <c r="S8" s="157" t="s">
        <v>57</v>
      </c>
      <c r="T8" s="157" t="s">
        <v>64</v>
      </c>
      <c r="U8" s="157" t="s">
        <v>167</v>
      </c>
      <c r="V8" s="157" t="s">
        <v>66</v>
      </c>
      <c r="W8" s="157" t="s">
        <v>67</v>
      </c>
      <c r="X8" s="157" t="s">
        <v>68</v>
      </c>
    </row>
    <row r="9" spans="1:24" ht="14.25" customHeight="1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0">
        <v>21</v>
      </c>
      <c r="V9" s="50">
        <v>22</v>
      </c>
      <c r="W9" s="50">
        <v>23</v>
      </c>
      <c r="X9" s="50">
        <v>24</v>
      </c>
    </row>
    <row r="10" spans="1:24" ht="20.25" customHeight="1">
      <c r="A10" s="228" t="s">
        <v>404</v>
      </c>
      <c r="B10" s="10"/>
      <c r="C10" s="10"/>
      <c r="D10" s="10"/>
      <c r="E10" s="10"/>
      <c r="F10" s="10"/>
      <c r="G10" s="10"/>
      <c r="H10" s="1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7.25" customHeight="1">
      <c r="A11" s="147" t="s">
        <v>142</v>
      </c>
      <c r="B11" s="148"/>
      <c r="C11" s="149"/>
      <c r="D11" s="149"/>
      <c r="E11" s="149"/>
      <c r="F11" s="149"/>
      <c r="G11" s="149"/>
      <c r="H11" s="15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</sheetData>
  <mergeCells count="31"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  <mergeCell ref="A11:H11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22"/>
  <sheetViews>
    <sheetView showZeros="0" topLeftCell="F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8"/>
      <c r="E2" s="51"/>
      <c r="F2" s="51"/>
      <c r="G2" s="51"/>
      <c r="H2" s="51"/>
      <c r="U2" s="28"/>
      <c r="W2" s="4" t="s">
        <v>169</v>
      </c>
    </row>
    <row r="3" spans="1:23" ht="46.5" customHeight="1">
      <c r="A3" s="159" t="str">
        <f>"2025"&amp;"年部门项目支出预算表"</f>
        <v>2025年部门项目支出预算表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3" ht="13.5" customHeight="1">
      <c r="A4" s="160" t="str">
        <f>"单位名称："&amp;"昆明市财政局昆明经济技术开发区财政分局"</f>
        <v>单位名称：昆明市财政局昆明经济技术开发区财政分局</v>
      </c>
      <c r="B4" s="161"/>
      <c r="C4" s="161"/>
      <c r="D4" s="161"/>
      <c r="E4" s="161"/>
      <c r="F4" s="161"/>
      <c r="G4" s="161"/>
      <c r="H4" s="161"/>
      <c r="I4" s="47"/>
      <c r="J4" s="47"/>
      <c r="K4" s="47"/>
      <c r="L4" s="47"/>
      <c r="M4" s="47"/>
      <c r="N4" s="47"/>
      <c r="O4" s="47"/>
      <c r="P4" s="47"/>
      <c r="Q4" s="47"/>
      <c r="U4" s="28"/>
      <c r="W4" s="52" t="s">
        <v>1</v>
      </c>
    </row>
    <row r="5" spans="1:23" ht="21.75" customHeight="1">
      <c r="A5" s="156" t="s">
        <v>170</v>
      </c>
      <c r="B5" s="169" t="s">
        <v>153</v>
      </c>
      <c r="C5" s="156" t="s">
        <v>154</v>
      </c>
      <c r="D5" s="156" t="s">
        <v>171</v>
      </c>
      <c r="E5" s="169" t="s">
        <v>155</v>
      </c>
      <c r="F5" s="169" t="s">
        <v>156</v>
      </c>
      <c r="G5" s="169" t="s">
        <v>172</v>
      </c>
      <c r="H5" s="169" t="s">
        <v>173</v>
      </c>
      <c r="I5" s="174" t="s">
        <v>55</v>
      </c>
      <c r="J5" s="166" t="s">
        <v>174</v>
      </c>
      <c r="K5" s="133"/>
      <c r="L5" s="133"/>
      <c r="M5" s="134"/>
      <c r="N5" s="166" t="s">
        <v>161</v>
      </c>
      <c r="O5" s="133"/>
      <c r="P5" s="134"/>
      <c r="Q5" s="169" t="s">
        <v>61</v>
      </c>
      <c r="R5" s="166" t="s">
        <v>62</v>
      </c>
      <c r="S5" s="133"/>
      <c r="T5" s="133"/>
      <c r="U5" s="133"/>
      <c r="V5" s="133"/>
      <c r="W5" s="134"/>
    </row>
    <row r="6" spans="1:23" ht="21.75" customHeight="1">
      <c r="A6" s="163"/>
      <c r="B6" s="154"/>
      <c r="C6" s="163"/>
      <c r="D6" s="163"/>
      <c r="E6" s="172"/>
      <c r="F6" s="172"/>
      <c r="G6" s="172"/>
      <c r="H6" s="172"/>
      <c r="I6" s="154"/>
      <c r="J6" s="170" t="s">
        <v>58</v>
      </c>
      <c r="K6" s="130"/>
      <c r="L6" s="169" t="s">
        <v>59</v>
      </c>
      <c r="M6" s="169" t="s">
        <v>60</v>
      </c>
      <c r="N6" s="169" t="s">
        <v>58</v>
      </c>
      <c r="O6" s="169" t="s">
        <v>59</v>
      </c>
      <c r="P6" s="169" t="s">
        <v>60</v>
      </c>
      <c r="Q6" s="172"/>
      <c r="R6" s="169" t="s">
        <v>57</v>
      </c>
      <c r="S6" s="169" t="s">
        <v>64</v>
      </c>
      <c r="T6" s="169" t="s">
        <v>167</v>
      </c>
      <c r="U6" s="169" t="s">
        <v>66</v>
      </c>
      <c r="V6" s="169" t="s">
        <v>67</v>
      </c>
      <c r="W6" s="169" t="s">
        <v>68</v>
      </c>
    </row>
    <row r="7" spans="1:23" ht="21" customHeight="1">
      <c r="A7" s="154"/>
      <c r="B7" s="154"/>
      <c r="C7" s="154"/>
      <c r="D7" s="154"/>
      <c r="E7" s="154"/>
      <c r="F7" s="154"/>
      <c r="G7" s="154"/>
      <c r="H7" s="154"/>
      <c r="I7" s="154"/>
      <c r="J7" s="171" t="s">
        <v>57</v>
      </c>
      <c r="K7" s="131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23" ht="39.75" customHeight="1">
      <c r="A8" s="157"/>
      <c r="B8" s="136"/>
      <c r="C8" s="157"/>
      <c r="D8" s="157"/>
      <c r="E8" s="173"/>
      <c r="F8" s="173"/>
      <c r="G8" s="173"/>
      <c r="H8" s="173"/>
      <c r="I8" s="136"/>
      <c r="J8" s="54" t="s">
        <v>57</v>
      </c>
      <c r="K8" s="54" t="s">
        <v>175</v>
      </c>
      <c r="L8" s="173"/>
      <c r="M8" s="173"/>
      <c r="N8" s="173"/>
      <c r="O8" s="173"/>
      <c r="P8" s="173"/>
      <c r="Q8" s="173"/>
      <c r="R8" s="173"/>
      <c r="S8" s="173"/>
      <c r="T8" s="173"/>
      <c r="U8" s="136"/>
      <c r="V8" s="173"/>
      <c r="W8" s="173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5">
        <v>21</v>
      </c>
      <c r="V9" s="50">
        <v>22</v>
      </c>
      <c r="W9" s="55">
        <v>23</v>
      </c>
    </row>
    <row r="10" spans="1:23" ht="21.75" customHeight="1">
      <c r="A10" s="25" t="s">
        <v>176</v>
      </c>
      <c r="B10" s="25" t="s">
        <v>177</v>
      </c>
      <c r="C10" s="25" t="s">
        <v>178</v>
      </c>
      <c r="D10" s="25" t="s">
        <v>70</v>
      </c>
      <c r="E10" s="25" t="s">
        <v>102</v>
      </c>
      <c r="F10" s="25" t="s">
        <v>103</v>
      </c>
      <c r="G10" s="25" t="s">
        <v>179</v>
      </c>
      <c r="H10" s="25" t="s">
        <v>180</v>
      </c>
      <c r="I10" s="7">
        <v>10000</v>
      </c>
      <c r="J10" s="7">
        <v>10000</v>
      </c>
      <c r="K10" s="7">
        <v>10000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25" t="s">
        <v>176</v>
      </c>
      <c r="B11" s="25" t="s">
        <v>177</v>
      </c>
      <c r="C11" s="25" t="s">
        <v>178</v>
      </c>
      <c r="D11" s="25" t="s">
        <v>70</v>
      </c>
      <c r="E11" s="25" t="s">
        <v>102</v>
      </c>
      <c r="F11" s="25" t="s">
        <v>103</v>
      </c>
      <c r="G11" s="25" t="s">
        <v>181</v>
      </c>
      <c r="H11" s="25" t="s">
        <v>182</v>
      </c>
      <c r="I11" s="7">
        <v>44500</v>
      </c>
      <c r="J11" s="7">
        <v>44500</v>
      </c>
      <c r="K11" s="7">
        <v>44500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21.75" customHeight="1">
      <c r="A12" s="25" t="s">
        <v>176</v>
      </c>
      <c r="B12" s="25" t="s">
        <v>183</v>
      </c>
      <c r="C12" s="25" t="s">
        <v>184</v>
      </c>
      <c r="D12" s="25" t="s">
        <v>70</v>
      </c>
      <c r="E12" s="25" t="s">
        <v>102</v>
      </c>
      <c r="F12" s="25" t="s">
        <v>103</v>
      </c>
      <c r="G12" s="25" t="s">
        <v>179</v>
      </c>
      <c r="H12" s="25" t="s">
        <v>180</v>
      </c>
      <c r="I12" s="7">
        <v>401900</v>
      </c>
      <c r="J12" s="7">
        <v>401900</v>
      </c>
      <c r="K12" s="7">
        <v>401900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1.75" customHeight="1">
      <c r="A13" s="25" t="s">
        <v>176</v>
      </c>
      <c r="B13" s="25" t="s">
        <v>183</v>
      </c>
      <c r="C13" s="25" t="s">
        <v>184</v>
      </c>
      <c r="D13" s="25" t="s">
        <v>70</v>
      </c>
      <c r="E13" s="25" t="s">
        <v>102</v>
      </c>
      <c r="F13" s="25" t="s">
        <v>103</v>
      </c>
      <c r="G13" s="25" t="s">
        <v>185</v>
      </c>
      <c r="H13" s="25" t="s">
        <v>186</v>
      </c>
      <c r="I13" s="7">
        <v>214600</v>
      </c>
      <c r="J13" s="7">
        <v>214600</v>
      </c>
      <c r="K13" s="7">
        <v>214600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25" t="s">
        <v>176</v>
      </c>
      <c r="B14" s="25" t="s">
        <v>183</v>
      </c>
      <c r="C14" s="25" t="s">
        <v>184</v>
      </c>
      <c r="D14" s="25" t="s">
        <v>70</v>
      </c>
      <c r="E14" s="25" t="s">
        <v>102</v>
      </c>
      <c r="F14" s="25" t="s">
        <v>103</v>
      </c>
      <c r="G14" s="25" t="s">
        <v>187</v>
      </c>
      <c r="H14" s="25" t="s">
        <v>188</v>
      </c>
      <c r="I14" s="7">
        <v>14400</v>
      </c>
      <c r="J14" s="7">
        <v>14400</v>
      </c>
      <c r="K14" s="7">
        <v>14400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25" t="s">
        <v>176</v>
      </c>
      <c r="B15" s="25" t="s">
        <v>183</v>
      </c>
      <c r="C15" s="25" t="s">
        <v>184</v>
      </c>
      <c r="D15" s="25" t="s">
        <v>70</v>
      </c>
      <c r="E15" s="25" t="s">
        <v>102</v>
      </c>
      <c r="F15" s="25" t="s">
        <v>103</v>
      </c>
      <c r="G15" s="25" t="s">
        <v>189</v>
      </c>
      <c r="H15" s="25" t="s">
        <v>190</v>
      </c>
      <c r="I15" s="7">
        <v>2003300</v>
      </c>
      <c r="J15" s="7">
        <v>2003300</v>
      </c>
      <c r="K15" s="7">
        <v>2003300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21.75" customHeight="1">
      <c r="A16" s="25" t="s">
        <v>176</v>
      </c>
      <c r="B16" s="25" t="s">
        <v>191</v>
      </c>
      <c r="C16" s="25" t="s">
        <v>192</v>
      </c>
      <c r="D16" s="25" t="s">
        <v>70</v>
      </c>
      <c r="E16" s="25" t="s">
        <v>102</v>
      </c>
      <c r="F16" s="25" t="s">
        <v>103</v>
      </c>
      <c r="G16" s="25" t="s">
        <v>179</v>
      </c>
      <c r="H16" s="25" t="s">
        <v>180</v>
      </c>
      <c r="I16" s="7">
        <v>56980</v>
      </c>
      <c r="J16" s="7">
        <v>56980</v>
      </c>
      <c r="K16" s="7">
        <v>56980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5" t="s">
        <v>176</v>
      </c>
      <c r="B17" s="25" t="s">
        <v>191</v>
      </c>
      <c r="C17" s="25" t="s">
        <v>192</v>
      </c>
      <c r="D17" s="25" t="s">
        <v>70</v>
      </c>
      <c r="E17" s="25" t="s">
        <v>102</v>
      </c>
      <c r="F17" s="25" t="s">
        <v>103</v>
      </c>
      <c r="G17" s="25" t="s">
        <v>193</v>
      </c>
      <c r="H17" s="25" t="s">
        <v>194</v>
      </c>
      <c r="I17" s="7">
        <v>42000</v>
      </c>
      <c r="J17" s="7">
        <v>42000</v>
      </c>
      <c r="K17" s="7">
        <v>42000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25" t="s">
        <v>176</v>
      </c>
      <c r="B18" s="25" t="s">
        <v>191</v>
      </c>
      <c r="C18" s="25" t="s">
        <v>192</v>
      </c>
      <c r="D18" s="25" t="s">
        <v>70</v>
      </c>
      <c r="E18" s="25" t="s">
        <v>102</v>
      </c>
      <c r="F18" s="25" t="s">
        <v>103</v>
      </c>
      <c r="G18" s="25" t="s">
        <v>195</v>
      </c>
      <c r="H18" s="25" t="s">
        <v>147</v>
      </c>
      <c r="I18" s="7">
        <v>5000</v>
      </c>
      <c r="J18" s="7">
        <v>5000</v>
      </c>
      <c r="K18" s="7">
        <v>5000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21.75" customHeight="1">
      <c r="A19" s="25" t="s">
        <v>176</v>
      </c>
      <c r="B19" s="25" t="s">
        <v>196</v>
      </c>
      <c r="C19" s="25" t="s">
        <v>197</v>
      </c>
      <c r="D19" s="25" t="s">
        <v>70</v>
      </c>
      <c r="E19" s="25" t="s">
        <v>102</v>
      </c>
      <c r="F19" s="25" t="s">
        <v>103</v>
      </c>
      <c r="G19" s="25" t="s">
        <v>198</v>
      </c>
      <c r="H19" s="25" t="s">
        <v>199</v>
      </c>
      <c r="I19" s="7">
        <v>150000</v>
      </c>
      <c r="J19" s="7">
        <v>150000</v>
      </c>
      <c r="K19" s="7">
        <v>150000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21.75" customHeight="1">
      <c r="A20" s="25" t="s">
        <v>176</v>
      </c>
      <c r="B20" s="25" t="s">
        <v>200</v>
      </c>
      <c r="C20" s="25" t="s">
        <v>201</v>
      </c>
      <c r="D20" s="25" t="s">
        <v>70</v>
      </c>
      <c r="E20" s="25" t="s">
        <v>102</v>
      </c>
      <c r="F20" s="25" t="s">
        <v>103</v>
      </c>
      <c r="G20" s="25" t="s">
        <v>179</v>
      </c>
      <c r="H20" s="25" t="s">
        <v>180</v>
      </c>
      <c r="I20" s="7">
        <v>5000</v>
      </c>
      <c r="J20" s="7">
        <v>5000</v>
      </c>
      <c r="K20" s="7">
        <v>5000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21.75" customHeight="1">
      <c r="A21" s="25" t="s">
        <v>202</v>
      </c>
      <c r="B21" s="25" t="s">
        <v>203</v>
      </c>
      <c r="C21" s="25" t="s">
        <v>204</v>
      </c>
      <c r="D21" s="25" t="s">
        <v>70</v>
      </c>
      <c r="E21" s="25" t="s">
        <v>102</v>
      </c>
      <c r="F21" s="25" t="s">
        <v>103</v>
      </c>
      <c r="G21" s="25" t="s">
        <v>181</v>
      </c>
      <c r="H21" s="25" t="s">
        <v>182</v>
      </c>
      <c r="I21" s="7">
        <v>50000</v>
      </c>
      <c r="J21" s="7">
        <v>50000</v>
      </c>
      <c r="K21" s="7">
        <v>50000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8.75" customHeight="1">
      <c r="A22" s="147" t="s">
        <v>142</v>
      </c>
      <c r="B22" s="148"/>
      <c r="C22" s="148"/>
      <c r="D22" s="148"/>
      <c r="E22" s="148"/>
      <c r="F22" s="148"/>
      <c r="G22" s="148"/>
      <c r="H22" s="114"/>
      <c r="I22" s="7">
        <v>2997680</v>
      </c>
      <c r="J22" s="7">
        <v>2997680</v>
      </c>
      <c r="K22" s="7">
        <v>2997680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</sheetData>
  <mergeCells count="28">
    <mergeCell ref="Q5:Q8"/>
    <mergeCell ref="R5:W5"/>
    <mergeCell ref="R6:R8"/>
    <mergeCell ref="S6:S8"/>
    <mergeCell ref="T6:T8"/>
    <mergeCell ref="V6:V8"/>
    <mergeCell ref="W6:W8"/>
    <mergeCell ref="J5:M5"/>
    <mergeCell ref="N5:P5"/>
    <mergeCell ref="N6:N8"/>
    <mergeCell ref="O6:O8"/>
    <mergeCell ref="P6:P8"/>
    <mergeCell ref="A22:H22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47"/>
  <sheetViews>
    <sheetView showZeros="0" workbookViewId="0">
      <pane ySplit="1" topLeftCell="A2" activePane="bottomLeft" state="frozen"/>
      <selection pane="bottomLeft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5" t="s">
        <v>205</v>
      </c>
    </row>
    <row r="3" spans="1:10" ht="39.75" customHeight="1">
      <c r="A3" s="175" t="str">
        <f>"2025"&amp;"年部门项目支出绩效目标表"</f>
        <v>2025年部门项目支出绩效目标表</v>
      </c>
      <c r="B3" s="159"/>
      <c r="C3" s="159"/>
      <c r="D3" s="159"/>
      <c r="E3" s="159"/>
      <c r="F3" s="158"/>
      <c r="G3" s="159"/>
      <c r="H3" s="158"/>
      <c r="I3" s="158"/>
      <c r="J3" s="159"/>
    </row>
    <row r="4" spans="1:10" ht="17.25" customHeight="1">
      <c r="A4" s="160" t="str">
        <f>"单位名称："&amp;"昆明市财政局昆明经济技术开发区财政分局"</f>
        <v>单位名称：昆明市财政局昆明经济技术开发区财政分局</v>
      </c>
      <c r="B4" s="89"/>
      <c r="C4" s="89"/>
      <c r="D4" s="89"/>
      <c r="E4" s="89"/>
      <c r="F4" s="89"/>
      <c r="G4" s="89"/>
      <c r="H4" s="89"/>
    </row>
    <row r="5" spans="1:10" ht="44.25" customHeight="1">
      <c r="A5" s="54" t="s">
        <v>154</v>
      </c>
      <c r="B5" s="54" t="s">
        <v>206</v>
      </c>
      <c r="C5" s="54" t="s">
        <v>207</v>
      </c>
      <c r="D5" s="54" t="s">
        <v>208</v>
      </c>
      <c r="E5" s="54" t="s">
        <v>209</v>
      </c>
      <c r="F5" s="56" t="s">
        <v>210</v>
      </c>
      <c r="G5" s="54" t="s">
        <v>211</v>
      </c>
      <c r="H5" s="56" t="s">
        <v>212</v>
      </c>
      <c r="I5" s="56" t="s">
        <v>213</v>
      </c>
      <c r="J5" s="54" t="s">
        <v>214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0">
        <v>6</v>
      </c>
      <c r="G6" s="57">
        <v>7</v>
      </c>
      <c r="H6" s="50">
        <v>8</v>
      </c>
      <c r="I6" s="50">
        <v>9</v>
      </c>
      <c r="J6" s="57">
        <v>10</v>
      </c>
    </row>
    <row r="7" spans="1:10" ht="42" customHeight="1">
      <c r="A7" s="26" t="s">
        <v>70</v>
      </c>
      <c r="B7" s="25"/>
      <c r="C7" s="25"/>
      <c r="D7" s="25"/>
      <c r="E7" s="58"/>
      <c r="F7" s="14"/>
      <c r="G7" s="58"/>
      <c r="H7" s="14"/>
      <c r="I7" s="14"/>
      <c r="J7" s="58"/>
    </row>
    <row r="8" spans="1:10" ht="42" customHeight="1">
      <c r="A8" s="36" t="s">
        <v>70</v>
      </c>
      <c r="B8" s="16"/>
      <c r="C8" s="16"/>
      <c r="D8" s="16"/>
      <c r="E8" s="26"/>
      <c r="F8" s="16"/>
      <c r="G8" s="26"/>
      <c r="H8" s="16"/>
      <c r="I8" s="16"/>
      <c r="J8" s="26"/>
    </row>
    <row r="9" spans="1:10" ht="42" customHeight="1">
      <c r="A9" s="176" t="s">
        <v>201</v>
      </c>
      <c r="B9" s="177" t="s">
        <v>215</v>
      </c>
      <c r="C9" s="16" t="s">
        <v>216</v>
      </c>
      <c r="D9" s="16" t="s">
        <v>217</v>
      </c>
      <c r="E9" s="26" t="s">
        <v>218</v>
      </c>
      <c r="F9" s="16" t="s">
        <v>219</v>
      </c>
      <c r="G9" s="26" t="s">
        <v>220</v>
      </c>
      <c r="H9" s="16" t="s">
        <v>221</v>
      </c>
      <c r="I9" s="16" t="s">
        <v>222</v>
      </c>
      <c r="J9" s="26" t="s">
        <v>223</v>
      </c>
    </row>
    <row r="10" spans="1:10" ht="42" customHeight="1">
      <c r="A10" s="176" t="s">
        <v>201</v>
      </c>
      <c r="B10" s="177" t="s">
        <v>215</v>
      </c>
      <c r="C10" s="16" t="s">
        <v>224</v>
      </c>
      <c r="D10" s="16" t="s">
        <v>225</v>
      </c>
      <c r="E10" s="26" t="s">
        <v>226</v>
      </c>
      <c r="F10" s="16" t="s">
        <v>227</v>
      </c>
      <c r="G10" s="26" t="s">
        <v>228</v>
      </c>
      <c r="H10" s="16" t="s">
        <v>229</v>
      </c>
      <c r="I10" s="16" t="s">
        <v>230</v>
      </c>
      <c r="J10" s="26" t="s">
        <v>231</v>
      </c>
    </row>
    <row r="11" spans="1:10" ht="42" customHeight="1">
      <c r="A11" s="176" t="s">
        <v>201</v>
      </c>
      <c r="B11" s="177" t="s">
        <v>215</v>
      </c>
      <c r="C11" s="16" t="s">
        <v>232</v>
      </c>
      <c r="D11" s="16" t="s">
        <v>233</v>
      </c>
      <c r="E11" s="26" t="s">
        <v>234</v>
      </c>
      <c r="F11" s="16" t="s">
        <v>219</v>
      </c>
      <c r="G11" s="26" t="s">
        <v>235</v>
      </c>
      <c r="H11" s="16" t="s">
        <v>236</v>
      </c>
      <c r="I11" s="16" t="s">
        <v>222</v>
      </c>
      <c r="J11" s="26" t="s">
        <v>237</v>
      </c>
    </row>
    <row r="12" spans="1:10" ht="42" customHeight="1">
      <c r="A12" s="176" t="s">
        <v>192</v>
      </c>
      <c r="B12" s="177" t="s">
        <v>238</v>
      </c>
      <c r="C12" s="16" t="s">
        <v>216</v>
      </c>
      <c r="D12" s="16" t="s">
        <v>217</v>
      </c>
      <c r="E12" s="26" t="s">
        <v>239</v>
      </c>
      <c r="F12" s="16" t="s">
        <v>219</v>
      </c>
      <c r="G12" s="26" t="s">
        <v>240</v>
      </c>
      <c r="H12" s="16" t="s">
        <v>241</v>
      </c>
      <c r="I12" s="16" t="s">
        <v>222</v>
      </c>
      <c r="J12" s="26" t="s">
        <v>242</v>
      </c>
    </row>
    <row r="13" spans="1:10" ht="42" customHeight="1">
      <c r="A13" s="176" t="s">
        <v>192</v>
      </c>
      <c r="B13" s="177" t="s">
        <v>238</v>
      </c>
      <c r="C13" s="16" t="s">
        <v>216</v>
      </c>
      <c r="D13" s="16" t="s">
        <v>243</v>
      </c>
      <c r="E13" s="26" t="s">
        <v>244</v>
      </c>
      <c r="F13" s="16" t="s">
        <v>219</v>
      </c>
      <c r="G13" s="26" t="s">
        <v>245</v>
      </c>
      <c r="H13" s="16" t="s">
        <v>236</v>
      </c>
      <c r="I13" s="16" t="s">
        <v>222</v>
      </c>
      <c r="J13" s="26" t="s">
        <v>246</v>
      </c>
    </row>
    <row r="14" spans="1:10" ht="42" customHeight="1">
      <c r="A14" s="176" t="s">
        <v>192</v>
      </c>
      <c r="B14" s="177" t="s">
        <v>238</v>
      </c>
      <c r="C14" s="16" t="s">
        <v>216</v>
      </c>
      <c r="D14" s="16" t="s">
        <v>247</v>
      </c>
      <c r="E14" s="26" t="s">
        <v>248</v>
      </c>
      <c r="F14" s="16" t="s">
        <v>227</v>
      </c>
      <c r="G14" s="26" t="s">
        <v>249</v>
      </c>
      <c r="H14" s="16" t="s">
        <v>250</v>
      </c>
      <c r="I14" s="16" t="s">
        <v>230</v>
      </c>
      <c r="J14" s="26" t="s">
        <v>251</v>
      </c>
    </row>
    <row r="15" spans="1:10" ht="42" customHeight="1">
      <c r="A15" s="176" t="s">
        <v>192</v>
      </c>
      <c r="B15" s="177" t="s">
        <v>238</v>
      </c>
      <c r="C15" s="16" t="s">
        <v>224</v>
      </c>
      <c r="D15" s="16" t="s">
        <v>252</v>
      </c>
      <c r="E15" s="26" t="s">
        <v>253</v>
      </c>
      <c r="F15" s="16" t="s">
        <v>219</v>
      </c>
      <c r="G15" s="26" t="s">
        <v>254</v>
      </c>
      <c r="H15" s="16" t="s">
        <v>250</v>
      </c>
      <c r="I15" s="16" t="s">
        <v>222</v>
      </c>
      <c r="J15" s="26" t="s">
        <v>255</v>
      </c>
    </row>
    <row r="16" spans="1:10" ht="42" customHeight="1">
      <c r="A16" s="176" t="s">
        <v>192</v>
      </c>
      <c r="B16" s="177" t="s">
        <v>238</v>
      </c>
      <c r="C16" s="16" t="s">
        <v>224</v>
      </c>
      <c r="D16" s="16" t="s">
        <v>225</v>
      </c>
      <c r="E16" s="26" t="s">
        <v>256</v>
      </c>
      <c r="F16" s="16" t="s">
        <v>227</v>
      </c>
      <c r="G16" s="26" t="s">
        <v>257</v>
      </c>
      <c r="H16" s="16" t="s">
        <v>250</v>
      </c>
      <c r="I16" s="16" t="s">
        <v>230</v>
      </c>
      <c r="J16" s="26" t="s">
        <v>256</v>
      </c>
    </row>
    <row r="17" spans="1:10" ht="42" customHeight="1">
      <c r="A17" s="176" t="s">
        <v>192</v>
      </c>
      <c r="B17" s="177" t="s">
        <v>238</v>
      </c>
      <c r="C17" s="16" t="s">
        <v>232</v>
      </c>
      <c r="D17" s="16" t="s">
        <v>233</v>
      </c>
      <c r="E17" s="26" t="s">
        <v>258</v>
      </c>
      <c r="F17" s="16" t="s">
        <v>219</v>
      </c>
      <c r="G17" s="26" t="s">
        <v>259</v>
      </c>
      <c r="H17" s="16" t="s">
        <v>236</v>
      </c>
      <c r="I17" s="16" t="s">
        <v>222</v>
      </c>
      <c r="J17" s="26" t="s">
        <v>260</v>
      </c>
    </row>
    <row r="18" spans="1:10" ht="42" customHeight="1">
      <c r="A18" s="176" t="s">
        <v>178</v>
      </c>
      <c r="B18" s="177" t="s">
        <v>261</v>
      </c>
      <c r="C18" s="16" t="s">
        <v>216</v>
      </c>
      <c r="D18" s="16" t="s">
        <v>217</v>
      </c>
      <c r="E18" s="26" t="s">
        <v>262</v>
      </c>
      <c r="F18" s="16" t="s">
        <v>227</v>
      </c>
      <c r="G18" s="26" t="s">
        <v>263</v>
      </c>
      <c r="H18" s="16" t="s">
        <v>236</v>
      </c>
      <c r="I18" s="16" t="s">
        <v>222</v>
      </c>
      <c r="J18" s="26" t="s">
        <v>264</v>
      </c>
    </row>
    <row r="19" spans="1:10" ht="42" customHeight="1">
      <c r="A19" s="176" t="s">
        <v>178</v>
      </c>
      <c r="B19" s="177" t="s">
        <v>261</v>
      </c>
      <c r="C19" s="16" t="s">
        <v>216</v>
      </c>
      <c r="D19" s="16" t="s">
        <v>217</v>
      </c>
      <c r="E19" s="26" t="s">
        <v>265</v>
      </c>
      <c r="F19" s="16" t="s">
        <v>219</v>
      </c>
      <c r="G19" s="26" t="s">
        <v>83</v>
      </c>
      <c r="H19" s="16" t="s">
        <v>221</v>
      </c>
      <c r="I19" s="16" t="s">
        <v>222</v>
      </c>
      <c r="J19" s="26" t="s">
        <v>266</v>
      </c>
    </row>
    <row r="20" spans="1:10" ht="42" customHeight="1">
      <c r="A20" s="176" t="s">
        <v>178</v>
      </c>
      <c r="B20" s="177" t="s">
        <v>261</v>
      </c>
      <c r="C20" s="16" t="s">
        <v>216</v>
      </c>
      <c r="D20" s="16" t="s">
        <v>243</v>
      </c>
      <c r="E20" s="26" t="s">
        <v>267</v>
      </c>
      <c r="F20" s="16" t="s">
        <v>219</v>
      </c>
      <c r="G20" s="26" t="s">
        <v>235</v>
      </c>
      <c r="H20" s="16" t="s">
        <v>236</v>
      </c>
      <c r="I20" s="16" t="s">
        <v>222</v>
      </c>
      <c r="J20" s="26" t="s">
        <v>268</v>
      </c>
    </row>
    <row r="21" spans="1:10" ht="42" customHeight="1">
      <c r="A21" s="176" t="s">
        <v>178</v>
      </c>
      <c r="B21" s="177" t="s">
        <v>261</v>
      </c>
      <c r="C21" s="16" t="s">
        <v>216</v>
      </c>
      <c r="D21" s="16" t="s">
        <v>243</v>
      </c>
      <c r="E21" s="26" t="s">
        <v>269</v>
      </c>
      <c r="F21" s="16" t="s">
        <v>219</v>
      </c>
      <c r="G21" s="26" t="s">
        <v>259</v>
      </c>
      <c r="H21" s="16" t="s">
        <v>236</v>
      </c>
      <c r="I21" s="16" t="s">
        <v>222</v>
      </c>
      <c r="J21" s="26" t="s">
        <v>270</v>
      </c>
    </row>
    <row r="22" spans="1:10" ht="42" customHeight="1">
      <c r="A22" s="176" t="s">
        <v>178</v>
      </c>
      <c r="B22" s="177" t="s">
        <v>261</v>
      </c>
      <c r="C22" s="16" t="s">
        <v>216</v>
      </c>
      <c r="D22" s="16" t="s">
        <v>247</v>
      </c>
      <c r="E22" s="26" t="s">
        <v>271</v>
      </c>
      <c r="F22" s="16" t="s">
        <v>227</v>
      </c>
      <c r="G22" s="26" t="s">
        <v>259</v>
      </c>
      <c r="H22" s="16" t="s">
        <v>236</v>
      </c>
      <c r="I22" s="16" t="s">
        <v>222</v>
      </c>
      <c r="J22" s="26" t="s">
        <v>272</v>
      </c>
    </row>
    <row r="23" spans="1:10" ht="42" customHeight="1">
      <c r="A23" s="176" t="s">
        <v>178</v>
      </c>
      <c r="B23" s="177" t="s">
        <v>261</v>
      </c>
      <c r="C23" s="16" t="s">
        <v>224</v>
      </c>
      <c r="D23" s="16" t="s">
        <v>252</v>
      </c>
      <c r="E23" s="26" t="s">
        <v>273</v>
      </c>
      <c r="F23" s="16" t="s">
        <v>227</v>
      </c>
      <c r="G23" s="26" t="s">
        <v>274</v>
      </c>
      <c r="H23" s="16" t="s">
        <v>250</v>
      </c>
      <c r="I23" s="16" t="s">
        <v>230</v>
      </c>
      <c r="J23" s="26" t="s">
        <v>273</v>
      </c>
    </row>
    <row r="24" spans="1:10" ht="42" customHeight="1">
      <c r="A24" s="176" t="s">
        <v>178</v>
      </c>
      <c r="B24" s="177" t="s">
        <v>261</v>
      </c>
      <c r="C24" s="16" t="s">
        <v>224</v>
      </c>
      <c r="D24" s="16" t="s">
        <v>225</v>
      </c>
      <c r="E24" s="26" t="s">
        <v>275</v>
      </c>
      <c r="F24" s="16" t="s">
        <v>219</v>
      </c>
      <c r="G24" s="26" t="s">
        <v>97</v>
      </c>
      <c r="H24" s="16" t="s">
        <v>276</v>
      </c>
      <c r="I24" s="16" t="s">
        <v>222</v>
      </c>
      <c r="J24" s="26" t="s">
        <v>277</v>
      </c>
    </row>
    <row r="25" spans="1:10" ht="42" customHeight="1">
      <c r="A25" s="176" t="s">
        <v>178</v>
      </c>
      <c r="B25" s="177" t="s">
        <v>261</v>
      </c>
      <c r="C25" s="16" t="s">
        <v>224</v>
      </c>
      <c r="D25" s="16" t="s">
        <v>225</v>
      </c>
      <c r="E25" s="26" t="s">
        <v>278</v>
      </c>
      <c r="F25" s="16" t="s">
        <v>227</v>
      </c>
      <c r="G25" s="26" t="s">
        <v>279</v>
      </c>
      <c r="H25" s="16" t="s">
        <v>250</v>
      </c>
      <c r="I25" s="16" t="s">
        <v>230</v>
      </c>
      <c r="J25" s="26" t="s">
        <v>278</v>
      </c>
    </row>
    <row r="26" spans="1:10" ht="42" customHeight="1">
      <c r="A26" s="176" t="s">
        <v>178</v>
      </c>
      <c r="B26" s="177" t="s">
        <v>261</v>
      </c>
      <c r="C26" s="16" t="s">
        <v>232</v>
      </c>
      <c r="D26" s="16" t="s">
        <v>233</v>
      </c>
      <c r="E26" s="26" t="s">
        <v>280</v>
      </c>
      <c r="F26" s="16" t="s">
        <v>219</v>
      </c>
      <c r="G26" s="26" t="s">
        <v>235</v>
      </c>
      <c r="H26" s="16" t="s">
        <v>236</v>
      </c>
      <c r="I26" s="16" t="s">
        <v>222</v>
      </c>
      <c r="J26" s="26" t="s">
        <v>281</v>
      </c>
    </row>
    <row r="27" spans="1:10" ht="42" customHeight="1">
      <c r="A27" s="176" t="s">
        <v>178</v>
      </c>
      <c r="B27" s="177" t="s">
        <v>261</v>
      </c>
      <c r="C27" s="16" t="s">
        <v>232</v>
      </c>
      <c r="D27" s="16" t="s">
        <v>233</v>
      </c>
      <c r="E27" s="26" t="s">
        <v>280</v>
      </c>
      <c r="F27" s="16" t="s">
        <v>219</v>
      </c>
      <c r="G27" s="26" t="s">
        <v>259</v>
      </c>
      <c r="H27" s="16" t="s">
        <v>236</v>
      </c>
      <c r="I27" s="16" t="s">
        <v>222</v>
      </c>
      <c r="J27" s="26" t="s">
        <v>282</v>
      </c>
    </row>
    <row r="28" spans="1:10" ht="42" customHeight="1">
      <c r="A28" s="176" t="s">
        <v>204</v>
      </c>
      <c r="B28" s="177" t="s">
        <v>283</v>
      </c>
      <c r="C28" s="16" t="s">
        <v>216</v>
      </c>
      <c r="D28" s="16" t="s">
        <v>217</v>
      </c>
      <c r="E28" s="26" t="s">
        <v>284</v>
      </c>
      <c r="F28" s="16" t="s">
        <v>219</v>
      </c>
      <c r="G28" s="26" t="s">
        <v>285</v>
      </c>
      <c r="H28" s="16" t="s">
        <v>286</v>
      </c>
      <c r="I28" s="16" t="s">
        <v>222</v>
      </c>
      <c r="J28" s="26" t="s">
        <v>287</v>
      </c>
    </row>
    <row r="29" spans="1:10" ht="42" customHeight="1">
      <c r="A29" s="176" t="s">
        <v>204</v>
      </c>
      <c r="B29" s="177" t="s">
        <v>283</v>
      </c>
      <c r="C29" s="16" t="s">
        <v>216</v>
      </c>
      <c r="D29" s="16" t="s">
        <v>243</v>
      </c>
      <c r="E29" s="26" t="s">
        <v>269</v>
      </c>
      <c r="F29" s="16" t="s">
        <v>219</v>
      </c>
      <c r="G29" s="26" t="s">
        <v>235</v>
      </c>
      <c r="H29" s="16" t="s">
        <v>236</v>
      </c>
      <c r="I29" s="16" t="s">
        <v>222</v>
      </c>
      <c r="J29" s="26" t="s">
        <v>288</v>
      </c>
    </row>
    <row r="30" spans="1:10" ht="42" customHeight="1">
      <c r="A30" s="176" t="s">
        <v>204</v>
      </c>
      <c r="B30" s="177" t="s">
        <v>283</v>
      </c>
      <c r="C30" s="16" t="s">
        <v>216</v>
      </c>
      <c r="D30" s="16" t="s">
        <v>243</v>
      </c>
      <c r="E30" s="26" t="s">
        <v>267</v>
      </c>
      <c r="F30" s="16" t="s">
        <v>219</v>
      </c>
      <c r="G30" s="26" t="s">
        <v>235</v>
      </c>
      <c r="H30" s="16" t="s">
        <v>236</v>
      </c>
      <c r="I30" s="16" t="s">
        <v>222</v>
      </c>
      <c r="J30" s="26" t="s">
        <v>268</v>
      </c>
    </row>
    <row r="31" spans="1:10" ht="42" customHeight="1">
      <c r="A31" s="176" t="s">
        <v>204</v>
      </c>
      <c r="B31" s="177" t="s">
        <v>283</v>
      </c>
      <c r="C31" s="16" t="s">
        <v>216</v>
      </c>
      <c r="D31" s="16" t="s">
        <v>247</v>
      </c>
      <c r="E31" s="26" t="s">
        <v>271</v>
      </c>
      <c r="F31" s="16" t="s">
        <v>227</v>
      </c>
      <c r="G31" s="26" t="s">
        <v>235</v>
      </c>
      <c r="H31" s="16" t="s">
        <v>236</v>
      </c>
      <c r="I31" s="16" t="s">
        <v>222</v>
      </c>
      <c r="J31" s="26" t="s">
        <v>289</v>
      </c>
    </row>
    <row r="32" spans="1:10" ht="42" customHeight="1">
      <c r="A32" s="176" t="s">
        <v>204</v>
      </c>
      <c r="B32" s="177" t="s">
        <v>283</v>
      </c>
      <c r="C32" s="16" t="s">
        <v>224</v>
      </c>
      <c r="D32" s="16" t="s">
        <v>225</v>
      </c>
      <c r="E32" s="26" t="s">
        <v>275</v>
      </c>
      <c r="F32" s="16" t="s">
        <v>219</v>
      </c>
      <c r="G32" s="26" t="s">
        <v>88</v>
      </c>
      <c r="H32" s="16" t="s">
        <v>276</v>
      </c>
      <c r="I32" s="16" t="s">
        <v>222</v>
      </c>
      <c r="J32" s="26" t="s">
        <v>277</v>
      </c>
    </row>
    <row r="33" spans="1:10" ht="42" customHeight="1">
      <c r="A33" s="176" t="s">
        <v>204</v>
      </c>
      <c r="B33" s="177" t="s">
        <v>283</v>
      </c>
      <c r="C33" s="16" t="s">
        <v>232</v>
      </c>
      <c r="D33" s="16" t="s">
        <v>233</v>
      </c>
      <c r="E33" s="26" t="s">
        <v>280</v>
      </c>
      <c r="F33" s="16" t="s">
        <v>219</v>
      </c>
      <c r="G33" s="26" t="s">
        <v>235</v>
      </c>
      <c r="H33" s="16" t="s">
        <v>236</v>
      </c>
      <c r="I33" s="16" t="s">
        <v>222</v>
      </c>
      <c r="J33" s="26" t="s">
        <v>281</v>
      </c>
    </row>
    <row r="34" spans="1:10" ht="42" customHeight="1">
      <c r="A34" s="176" t="s">
        <v>184</v>
      </c>
      <c r="B34" s="177" t="s">
        <v>290</v>
      </c>
      <c r="C34" s="16" t="s">
        <v>216</v>
      </c>
      <c r="D34" s="16" t="s">
        <v>217</v>
      </c>
      <c r="E34" s="26" t="s">
        <v>291</v>
      </c>
      <c r="F34" s="16" t="s">
        <v>219</v>
      </c>
      <c r="G34" s="26" t="s">
        <v>88</v>
      </c>
      <c r="H34" s="16" t="s">
        <v>241</v>
      </c>
      <c r="I34" s="16" t="s">
        <v>222</v>
      </c>
      <c r="J34" s="26" t="s">
        <v>292</v>
      </c>
    </row>
    <row r="35" spans="1:10" ht="42" customHeight="1">
      <c r="A35" s="176" t="s">
        <v>184</v>
      </c>
      <c r="B35" s="177" t="s">
        <v>290</v>
      </c>
      <c r="C35" s="16" t="s">
        <v>216</v>
      </c>
      <c r="D35" s="16" t="s">
        <v>217</v>
      </c>
      <c r="E35" s="26" t="s">
        <v>293</v>
      </c>
      <c r="F35" s="16" t="s">
        <v>219</v>
      </c>
      <c r="G35" s="26" t="s">
        <v>84</v>
      </c>
      <c r="H35" s="16" t="s">
        <v>221</v>
      </c>
      <c r="I35" s="16" t="s">
        <v>222</v>
      </c>
      <c r="J35" s="26" t="s">
        <v>294</v>
      </c>
    </row>
    <row r="36" spans="1:10" ht="42" customHeight="1">
      <c r="A36" s="176" t="s">
        <v>184</v>
      </c>
      <c r="B36" s="177" t="s">
        <v>290</v>
      </c>
      <c r="C36" s="16" t="s">
        <v>216</v>
      </c>
      <c r="D36" s="16" t="s">
        <v>243</v>
      </c>
      <c r="E36" s="26" t="s">
        <v>295</v>
      </c>
      <c r="F36" s="16" t="s">
        <v>227</v>
      </c>
      <c r="G36" s="26" t="s">
        <v>296</v>
      </c>
      <c r="H36" s="16" t="s">
        <v>250</v>
      </c>
      <c r="I36" s="16" t="s">
        <v>230</v>
      </c>
      <c r="J36" s="26" t="s">
        <v>297</v>
      </c>
    </row>
    <row r="37" spans="1:10" ht="42" customHeight="1">
      <c r="A37" s="176" t="s">
        <v>184</v>
      </c>
      <c r="B37" s="177" t="s">
        <v>290</v>
      </c>
      <c r="C37" s="16" t="s">
        <v>216</v>
      </c>
      <c r="D37" s="16" t="s">
        <v>243</v>
      </c>
      <c r="E37" s="26" t="s">
        <v>298</v>
      </c>
      <c r="F37" s="16" t="s">
        <v>227</v>
      </c>
      <c r="G37" s="26" t="s">
        <v>299</v>
      </c>
      <c r="H37" s="16" t="s">
        <v>250</v>
      </c>
      <c r="I37" s="16" t="s">
        <v>230</v>
      </c>
      <c r="J37" s="26" t="s">
        <v>300</v>
      </c>
    </row>
    <row r="38" spans="1:10" ht="42" customHeight="1">
      <c r="A38" s="176" t="s">
        <v>184</v>
      </c>
      <c r="B38" s="177" t="s">
        <v>290</v>
      </c>
      <c r="C38" s="16" t="s">
        <v>216</v>
      </c>
      <c r="D38" s="16" t="s">
        <v>247</v>
      </c>
      <c r="E38" s="26" t="s">
        <v>301</v>
      </c>
      <c r="F38" s="16" t="s">
        <v>227</v>
      </c>
      <c r="G38" s="26" t="s">
        <v>302</v>
      </c>
      <c r="H38" s="16" t="s">
        <v>250</v>
      </c>
      <c r="I38" s="16" t="s">
        <v>230</v>
      </c>
      <c r="J38" s="26" t="s">
        <v>303</v>
      </c>
    </row>
    <row r="39" spans="1:10" ht="42" customHeight="1">
      <c r="A39" s="176" t="s">
        <v>184</v>
      </c>
      <c r="B39" s="177" t="s">
        <v>290</v>
      </c>
      <c r="C39" s="16" t="s">
        <v>224</v>
      </c>
      <c r="D39" s="16" t="s">
        <v>252</v>
      </c>
      <c r="E39" s="26" t="s">
        <v>304</v>
      </c>
      <c r="F39" s="16" t="s">
        <v>227</v>
      </c>
      <c r="G39" s="26" t="s">
        <v>305</v>
      </c>
      <c r="H39" s="16" t="s">
        <v>250</v>
      </c>
      <c r="I39" s="16" t="s">
        <v>230</v>
      </c>
      <c r="J39" s="26" t="s">
        <v>306</v>
      </c>
    </row>
    <row r="40" spans="1:10" ht="42" customHeight="1">
      <c r="A40" s="176" t="s">
        <v>184</v>
      </c>
      <c r="B40" s="177" t="s">
        <v>290</v>
      </c>
      <c r="C40" s="16" t="s">
        <v>224</v>
      </c>
      <c r="D40" s="16" t="s">
        <v>225</v>
      </c>
      <c r="E40" s="26" t="s">
        <v>256</v>
      </c>
      <c r="F40" s="16" t="s">
        <v>227</v>
      </c>
      <c r="G40" s="26" t="s">
        <v>257</v>
      </c>
      <c r="H40" s="16" t="s">
        <v>250</v>
      </c>
      <c r="I40" s="16" t="s">
        <v>230</v>
      </c>
      <c r="J40" s="26" t="s">
        <v>256</v>
      </c>
    </row>
    <row r="41" spans="1:10" ht="42" customHeight="1">
      <c r="A41" s="176" t="s">
        <v>184</v>
      </c>
      <c r="B41" s="177" t="s">
        <v>290</v>
      </c>
      <c r="C41" s="16" t="s">
        <v>232</v>
      </c>
      <c r="D41" s="16" t="s">
        <v>233</v>
      </c>
      <c r="E41" s="26" t="s">
        <v>258</v>
      </c>
      <c r="F41" s="16" t="s">
        <v>219</v>
      </c>
      <c r="G41" s="26" t="s">
        <v>259</v>
      </c>
      <c r="H41" s="16" t="s">
        <v>236</v>
      </c>
      <c r="I41" s="16" t="s">
        <v>230</v>
      </c>
      <c r="J41" s="26" t="s">
        <v>307</v>
      </c>
    </row>
    <row r="42" spans="1:10" ht="42" customHeight="1">
      <c r="A42" s="176" t="s">
        <v>197</v>
      </c>
      <c r="B42" s="177" t="s">
        <v>308</v>
      </c>
      <c r="C42" s="16" t="s">
        <v>216</v>
      </c>
      <c r="D42" s="16" t="s">
        <v>217</v>
      </c>
      <c r="E42" s="26" t="s">
        <v>309</v>
      </c>
      <c r="F42" s="16" t="s">
        <v>219</v>
      </c>
      <c r="G42" s="26" t="s">
        <v>83</v>
      </c>
      <c r="H42" s="16" t="s">
        <v>221</v>
      </c>
      <c r="I42" s="16" t="s">
        <v>222</v>
      </c>
      <c r="J42" s="26" t="s">
        <v>310</v>
      </c>
    </row>
    <row r="43" spans="1:10" ht="42" customHeight="1">
      <c r="A43" s="176" t="s">
        <v>197</v>
      </c>
      <c r="B43" s="177" t="s">
        <v>308</v>
      </c>
      <c r="C43" s="16" t="s">
        <v>216</v>
      </c>
      <c r="D43" s="16" t="s">
        <v>243</v>
      </c>
      <c r="E43" s="26" t="s">
        <v>311</v>
      </c>
      <c r="F43" s="16" t="s">
        <v>219</v>
      </c>
      <c r="G43" s="26" t="s">
        <v>312</v>
      </c>
      <c r="H43" s="16" t="s">
        <v>236</v>
      </c>
      <c r="I43" s="16" t="s">
        <v>222</v>
      </c>
      <c r="J43" s="26" t="s">
        <v>313</v>
      </c>
    </row>
    <row r="44" spans="1:10" ht="42" customHeight="1">
      <c r="A44" s="176" t="s">
        <v>197</v>
      </c>
      <c r="B44" s="177" t="s">
        <v>308</v>
      </c>
      <c r="C44" s="16" t="s">
        <v>216</v>
      </c>
      <c r="D44" s="16" t="s">
        <v>247</v>
      </c>
      <c r="E44" s="26" t="s">
        <v>248</v>
      </c>
      <c r="F44" s="16" t="s">
        <v>227</v>
      </c>
      <c r="G44" s="26" t="s">
        <v>314</v>
      </c>
      <c r="H44" s="16" t="s">
        <v>315</v>
      </c>
      <c r="I44" s="16" t="s">
        <v>230</v>
      </c>
      <c r="J44" s="26" t="s">
        <v>251</v>
      </c>
    </row>
    <row r="45" spans="1:10" ht="42" customHeight="1">
      <c r="A45" s="176" t="s">
        <v>197</v>
      </c>
      <c r="B45" s="177" t="s">
        <v>308</v>
      </c>
      <c r="C45" s="16" t="s">
        <v>224</v>
      </c>
      <c r="D45" s="16" t="s">
        <v>252</v>
      </c>
      <c r="E45" s="26" t="s">
        <v>316</v>
      </c>
      <c r="F45" s="16" t="s">
        <v>227</v>
      </c>
      <c r="G45" s="26" t="s">
        <v>279</v>
      </c>
      <c r="H45" s="16" t="s">
        <v>315</v>
      </c>
      <c r="I45" s="16" t="s">
        <v>230</v>
      </c>
      <c r="J45" s="26" t="s">
        <v>256</v>
      </c>
    </row>
    <row r="46" spans="1:10" ht="42" customHeight="1">
      <c r="A46" s="176" t="s">
        <v>197</v>
      </c>
      <c r="B46" s="177" t="s">
        <v>308</v>
      </c>
      <c r="C46" s="16" t="s">
        <v>224</v>
      </c>
      <c r="D46" s="16" t="s">
        <v>225</v>
      </c>
      <c r="E46" s="26" t="s">
        <v>317</v>
      </c>
      <c r="F46" s="16" t="s">
        <v>227</v>
      </c>
      <c r="G46" s="26" t="s">
        <v>279</v>
      </c>
      <c r="H46" s="16" t="s">
        <v>315</v>
      </c>
      <c r="I46" s="16" t="s">
        <v>230</v>
      </c>
      <c r="J46" s="26" t="s">
        <v>318</v>
      </c>
    </row>
    <row r="47" spans="1:10" ht="42" customHeight="1">
      <c r="A47" s="176" t="s">
        <v>197</v>
      </c>
      <c r="B47" s="177" t="s">
        <v>308</v>
      </c>
      <c r="C47" s="16" t="s">
        <v>232</v>
      </c>
      <c r="D47" s="16" t="s">
        <v>233</v>
      </c>
      <c r="E47" s="26" t="s">
        <v>319</v>
      </c>
      <c r="F47" s="16" t="s">
        <v>219</v>
      </c>
      <c r="G47" s="26" t="s">
        <v>259</v>
      </c>
      <c r="H47" s="16" t="s">
        <v>236</v>
      </c>
      <c r="I47" s="16" t="s">
        <v>222</v>
      </c>
      <c r="J47" s="26" t="s">
        <v>320</v>
      </c>
    </row>
  </sheetData>
  <mergeCells count="14">
    <mergeCell ref="A42:A47"/>
    <mergeCell ref="B42:B47"/>
    <mergeCell ref="A18:A27"/>
    <mergeCell ref="B18:B27"/>
    <mergeCell ref="A28:A33"/>
    <mergeCell ref="B28:B33"/>
    <mergeCell ref="A34:A41"/>
    <mergeCell ref="B34:B41"/>
    <mergeCell ref="A3:J3"/>
    <mergeCell ref="A4:H4"/>
    <mergeCell ref="A9:A11"/>
    <mergeCell ref="B9:B11"/>
    <mergeCell ref="A12:A17"/>
    <mergeCell ref="B12:B17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A8" sqref="A8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1"/>
      <c r="E2" s="31"/>
      <c r="F2" s="52" t="s">
        <v>321</v>
      </c>
    </row>
    <row r="3" spans="1:6" ht="42" customHeight="1">
      <c r="A3" s="178" t="str">
        <f>"2025"&amp;"年部门政府性基金预算支出预算表"</f>
        <v>2025年部门政府性基金预算支出预算表</v>
      </c>
      <c r="B3" s="179" t="s">
        <v>322</v>
      </c>
      <c r="C3" s="180"/>
      <c r="D3" s="125"/>
      <c r="E3" s="125"/>
      <c r="F3" s="125"/>
    </row>
    <row r="4" spans="1:6" ht="13.5" customHeight="1">
      <c r="A4" s="160" t="str">
        <f>"单位名称："&amp;"昆明市财政局昆明经济技术开发区财政分局"</f>
        <v>单位名称：昆明市财政局昆明经济技术开发区财政分局</v>
      </c>
      <c r="B4" s="160" t="s">
        <v>323</v>
      </c>
      <c r="C4" s="184"/>
      <c r="D4" s="31"/>
      <c r="E4" s="31"/>
      <c r="F4" s="52" t="s">
        <v>1</v>
      </c>
    </row>
    <row r="5" spans="1:6" ht="19.5" customHeight="1">
      <c r="A5" s="135" t="s">
        <v>152</v>
      </c>
      <c r="B5" s="182" t="s">
        <v>73</v>
      </c>
      <c r="C5" s="135" t="s">
        <v>74</v>
      </c>
      <c r="D5" s="166" t="s">
        <v>324</v>
      </c>
      <c r="E5" s="133"/>
      <c r="F5" s="134"/>
    </row>
    <row r="6" spans="1:6" ht="18.75" customHeight="1">
      <c r="A6" s="164"/>
      <c r="B6" s="183"/>
      <c r="C6" s="164"/>
      <c r="D6" s="61" t="s">
        <v>55</v>
      </c>
      <c r="E6" s="49" t="s">
        <v>76</v>
      </c>
      <c r="F6" s="61" t="s">
        <v>77</v>
      </c>
    </row>
    <row r="7" spans="1:6" ht="18.75" customHeight="1">
      <c r="A7" s="56">
        <v>1</v>
      </c>
      <c r="B7" s="62" t="s">
        <v>84</v>
      </c>
      <c r="C7" s="56">
        <v>3</v>
      </c>
      <c r="D7" s="34">
        <v>4</v>
      </c>
      <c r="E7" s="34">
        <v>5</v>
      </c>
      <c r="F7" s="34">
        <v>6</v>
      </c>
    </row>
    <row r="8" spans="1:6" ht="21" customHeight="1">
      <c r="A8" s="229" t="s">
        <v>405</v>
      </c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2" t="s">
        <v>142</v>
      </c>
      <c r="B10" s="102" t="s">
        <v>142</v>
      </c>
      <c r="C10" s="181" t="s">
        <v>142</v>
      </c>
      <c r="D10" s="7"/>
      <c r="E10" s="7"/>
      <c r="F10" s="7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4"/>
      <c r="C2" s="44"/>
      <c r="R2" s="45"/>
      <c r="S2" s="45" t="s">
        <v>325</v>
      </c>
    </row>
    <row r="3" spans="1:19" ht="41.25" customHeight="1">
      <c r="A3" s="196" t="str">
        <f>"2025"&amp;"年部门政府采购预算表"</f>
        <v>2025年部门政府采购预算表</v>
      </c>
      <c r="B3" s="158"/>
      <c r="C3" s="158"/>
      <c r="D3" s="159"/>
      <c r="E3" s="159"/>
      <c r="F3" s="159"/>
      <c r="G3" s="159"/>
      <c r="H3" s="159"/>
      <c r="I3" s="159"/>
      <c r="J3" s="159"/>
      <c r="K3" s="159"/>
      <c r="L3" s="159"/>
      <c r="M3" s="158"/>
      <c r="N3" s="159"/>
      <c r="O3" s="159"/>
      <c r="P3" s="158"/>
      <c r="Q3" s="159"/>
      <c r="R3" s="158"/>
      <c r="S3" s="158"/>
    </row>
    <row r="4" spans="1:19" ht="18.75" customHeight="1">
      <c r="A4" s="140" t="str">
        <f>"单位名称："&amp;"昆明市财政局昆明经济技术开发区财政分局"</f>
        <v>单位名称：昆明市财政局昆明经济技术开发区财政分局</v>
      </c>
      <c r="B4" s="199"/>
      <c r="C4" s="199"/>
      <c r="D4" s="200"/>
      <c r="E4" s="200"/>
      <c r="F4" s="200"/>
      <c r="G4" s="200"/>
      <c r="H4" s="200"/>
      <c r="I4" s="47"/>
      <c r="J4" s="47"/>
      <c r="K4" s="47"/>
      <c r="L4" s="47"/>
      <c r="R4" s="63"/>
      <c r="S4" s="52" t="s">
        <v>1</v>
      </c>
    </row>
    <row r="5" spans="1:19" ht="15.75" customHeight="1">
      <c r="A5" s="169" t="s">
        <v>151</v>
      </c>
      <c r="B5" s="190" t="s">
        <v>152</v>
      </c>
      <c r="C5" s="190" t="s">
        <v>326</v>
      </c>
      <c r="D5" s="197" t="s">
        <v>327</v>
      </c>
      <c r="E5" s="197" t="s">
        <v>328</v>
      </c>
      <c r="F5" s="197" t="s">
        <v>329</v>
      </c>
      <c r="G5" s="197" t="s">
        <v>330</v>
      </c>
      <c r="H5" s="197" t="s">
        <v>331</v>
      </c>
      <c r="I5" s="198" t="s">
        <v>159</v>
      </c>
      <c r="J5" s="198"/>
      <c r="K5" s="198"/>
      <c r="L5" s="198"/>
      <c r="M5" s="152"/>
      <c r="N5" s="198"/>
      <c r="O5" s="198"/>
      <c r="P5" s="151"/>
      <c r="Q5" s="198"/>
      <c r="R5" s="152"/>
      <c r="S5" s="153"/>
    </row>
    <row r="6" spans="1:19" ht="17.25" customHeight="1">
      <c r="A6" s="172"/>
      <c r="B6" s="191"/>
      <c r="C6" s="191"/>
      <c r="D6" s="188"/>
      <c r="E6" s="188"/>
      <c r="F6" s="188"/>
      <c r="G6" s="188"/>
      <c r="H6" s="188"/>
      <c r="I6" s="188" t="s">
        <v>55</v>
      </c>
      <c r="J6" s="188" t="s">
        <v>58</v>
      </c>
      <c r="K6" s="188" t="s">
        <v>332</v>
      </c>
      <c r="L6" s="188" t="s">
        <v>333</v>
      </c>
      <c r="M6" s="201" t="s">
        <v>334</v>
      </c>
      <c r="N6" s="193" t="s">
        <v>335</v>
      </c>
      <c r="O6" s="193"/>
      <c r="P6" s="194"/>
      <c r="Q6" s="193"/>
      <c r="R6" s="195"/>
      <c r="S6" s="192"/>
    </row>
    <row r="7" spans="1:19" ht="54" customHeight="1">
      <c r="A7" s="173"/>
      <c r="B7" s="192"/>
      <c r="C7" s="192"/>
      <c r="D7" s="189"/>
      <c r="E7" s="189"/>
      <c r="F7" s="189"/>
      <c r="G7" s="189"/>
      <c r="H7" s="189"/>
      <c r="I7" s="189"/>
      <c r="J7" s="189" t="s">
        <v>57</v>
      </c>
      <c r="K7" s="189"/>
      <c r="L7" s="189"/>
      <c r="M7" s="202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84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 t="s">
        <v>70</v>
      </c>
      <c r="B9" s="70" t="s">
        <v>70</v>
      </c>
      <c r="C9" s="70" t="s">
        <v>178</v>
      </c>
      <c r="D9" s="71" t="s">
        <v>336</v>
      </c>
      <c r="E9" s="71" t="s">
        <v>336</v>
      </c>
      <c r="F9" s="71" t="s">
        <v>337</v>
      </c>
      <c r="G9" s="72">
        <v>5</v>
      </c>
      <c r="H9" s="7">
        <v>2500</v>
      </c>
      <c r="I9" s="7">
        <v>2500</v>
      </c>
      <c r="J9" s="7">
        <v>2500</v>
      </c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69" t="s">
        <v>70</v>
      </c>
      <c r="B10" s="70" t="s">
        <v>70</v>
      </c>
      <c r="C10" s="70" t="s">
        <v>178</v>
      </c>
      <c r="D10" s="71" t="s">
        <v>338</v>
      </c>
      <c r="E10" s="71" t="s">
        <v>339</v>
      </c>
      <c r="F10" s="71" t="s">
        <v>337</v>
      </c>
      <c r="G10" s="72">
        <v>1</v>
      </c>
      <c r="H10" s="7">
        <v>40000</v>
      </c>
      <c r="I10" s="7">
        <v>40000</v>
      </c>
      <c r="J10" s="7">
        <v>40000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69" t="s">
        <v>70</v>
      </c>
      <c r="B11" s="70" t="s">
        <v>70</v>
      </c>
      <c r="C11" s="70" t="s">
        <v>178</v>
      </c>
      <c r="D11" s="71" t="s">
        <v>340</v>
      </c>
      <c r="E11" s="71" t="s">
        <v>341</v>
      </c>
      <c r="F11" s="71" t="s">
        <v>337</v>
      </c>
      <c r="G11" s="72">
        <v>10</v>
      </c>
      <c r="H11" s="7">
        <v>1750</v>
      </c>
      <c r="I11" s="7">
        <v>1750</v>
      </c>
      <c r="J11" s="7">
        <v>1750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ht="21" customHeight="1">
      <c r="A12" s="69" t="s">
        <v>70</v>
      </c>
      <c r="B12" s="70" t="s">
        <v>70</v>
      </c>
      <c r="C12" s="70" t="s">
        <v>178</v>
      </c>
      <c r="D12" s="71" t="s">
        <v>342</v>
      </c>
      <c r="E12" s="71" t="s">
        <v>341</v>
      </c>
      <c r="F12" s="71" t="s">
        <v>337</v>
      </c>
      <c r="G12" s="72">
        <v>50</v>
      </c>
      <c r="H12" s="7">
        <v>8250</v>
      </c>
      <c r="I12" s="7">
        <v>8250</v>
      </c>
      <c r="J12" s="7">
        <v>8250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ht="21" customHeight="1">
      <c r="A13" s="69" t="s">
        <v>70</v>
      </c>
      <c r="B13" s="70" t="s">
        <v>70</v>
      </c>
      <c r="C13" s="70" t="s">
        <v>178</v>
      </c>
      <c r="D13" s="71" t="s">
        <v>343</v>
      </c>
      <c r="E13" s="71" t="s">
        <v>344</v>
      </c>
      <c r="F13" s="71" t="s">
        <v>337</v>
      </c>
      <c r="G13" s="72">
        <v>1</v>
      </c>
      <c r="H13" s="7">
        <v>2000</v>
      </c>
      <c r="I13" s="7">
        <v>2000</v>
      </c>
      <c r="J13" s="7">
        <v>2000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ht="21" customHeight="1">
      <c r="A14" s="185" t="s">
        <v>142</v>
      </c>
      <c r="B14" s="186"/>
      <c r="C14" s="186"/>
      <c r="D14" s="187"/>
      <c r="E14" s="187"/>
      <c r="F14" s="187"/>
      <c r="G14" s="95"/>
      <c r="H14" s="7">
        <v>54500</v>
      </c>
      <c r="I14" s="7">
        <v>54500</v>
      </c>
      <c r="J14" s="7">
        <v>54500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ht="21" customHeight="1">
      <c r="A15" s="203" t="s">
        <v>345</v>
      </c>
      <c r="B15" s="204"/>
      <c r="C15" s="204"/>
      <c r="D15" s="203"/>
      <c r="E15" s="203"/>
      <c r="F15" s="203"/>
      <c r="G15" s="205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</row>
  </sheetData>
  <mergeCells count="19">
    <mergeCell ref="A15:S15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4:G14"/>
    <mergeCell ref="J6:J7"/>
    <mergeCell ref="C5:C7"/>
    <mergeCell ref="B5:B7"/>
    <mergeCell ref="N6:S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4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4"/>
      <c r="C2" s="44"/>
      <c r="D2" s="44"/>
      <c r="E2" s="44"/>
      <c r="F2" s="44"/>
      <c r="G2" s="44"/>
      <c r="H2" s="73"/>
      <c r="I2" s="73"/>
      <c r="J2" s="73"/>
      <c r="K2" s="73"/>
      <c r="L2" s="73"/>
      <c r="M2" s="73"/>
      <c r="N2" s="74"/>
      <c r="O2" s="73"/>
      <c r="P2" s="73"/>
      <c r="Q2" s="44"/>
      <c r="R2" s="73"/>
      <c r="S2" s="75"/>
      <c r="T2" s="75" t="s">
        <v>346</v>
      </c>
    </row>
    <row r="3" spans="1:20" ht="41.25" customHeight="1">
      <c r="A3" s="207" t="str">
        <f>"2025"&amp;"年部门政府购买服务预算表"</f>
        <v>2025年部门政府购买服务预算表</v>
      </c>
      <c r="B3" s="158"/>
      <c r="C3" s="158"/>
      <c r="D3" s="158"/>
      <c r="E3" s="158"/>
      <c r="F3" s="158"/>
      <c r="G3" s="158"/>
      <c r="H3" s="208"/>
      <c r="I3" s="208"/>
      <c r="J3" s="208"/>
      <c r="K3" s="208"/>
      <c r="L3" s="208"/>
      <c r="M3" s="208"/>
      <c r="N3" s="209"/>
      <c r="O3" s="208"/>
      <c r="P3" s="208"/>
      <c r="Q3" s="158"/>
      <c r="R3" s="208"/>
      <c r="S3" s="209"/>
      <c r="T3" s="158"/>
    </row>
    <row r="4" spans="1:20" ht="22.5" customHeight="1">
      <c r="A4" s="210" t="str">
        <f>"单位名称："&amp;"昆明市财政局昆明经济技术开发区财政分局"</f>
        <v>单位名称：昆明市财政局昆明经济技术开发区财政分局</v>
      </c>
      <c r="B4" s="199"/>
      <c r="C4" s="199"/>
      <c r="D4" s="199"/>
      <c r="E4" s="199"/>
      <c r="F4" s="199"/>
      <c r="G4" s="199"/>
      <c r="H4" s="211"/>
      <c r="I4" s="211"/>
      <c r="J4" s="76"/>
      <c r="K4" s="76"/>
      <c r="L4" s="76"/>
      <c r="M4" s="76"/>
      <c r="N4" s="74"/>
      <c r="O4" s="73"/>
      <c r="P4" s="73"/>
      <c r="Q4" s="44"/>
      <c r="R4" s="73"/>
      <c r="S4" s="77"/>
      <c r="T4" s="75" t="s">
        <v>1</v>
      </c>
    </row>
    <row r="5" spans="1:20" ht="24" customHeight="1">
      <c r="A5" s="169" t="s">
        <v>151</v>
      </c>
      <c r="B5" s="190" t="s">
        <v>152</v>
      </c>
      <c r="C5" s="190" t="s">
        <v>326</v>
      </c>
      <c r="D5" s="190" t="s">
        <v>347</v>
      </c>
      <c r="E5" s="190" t="s">
        <v>348</v>
      </c>
      <c r="F5" s="190" t="s">
        <v>349</v>
      </c>
      <c r="G5" s="190" t="s">
        <v>350</v>
      </c>
      <c r="H5" s="197" t="s">
        <v>351</v>
      </c>
      <c r="I5" s="197" t="s">
        <v>352</v>
      </c>
      <c r="J5" s="198" t="s">
        <v>159</v>
      </c>
      <c r="K5" s="198"/>
      <c r="L5" s="198"/>
      <c r="M5" s="198"/>
      <c r="N5" s="152"/>
      <c r="O5" s="198"/>
      <c r="P5" s="198"/>
      <c r="Q5" s="151"/>
      <c r="R5" s="198"/>
      <c r="S5" s="152"/>
      <c r="T5" s="153"/>
    </row>
    <row r="6" spans="1:20" ht="24" customHeight="1">
      <c r="A6" s="172"/>
      <c r="B6" s="191"/>
      <c r="C6" s="191"/>
      <c r="D6" s="191"/>
      <c r="E6" s="191"/>
      <c r="F6" s="191"/>
      <c r="G6" s="191"/>
      <c r="H6" s="188"/>
      <c r="I6" s="188"/>
      <c r="J6" s="188" t="s">
        <v>55</v>
      </c>
      <c r="K6" s="188" t="s">
        <v>58</v>
      </c>
      <c r="L6" s="188" t="s">
        <v>332</v>
      </c>
      <c r="M6" s="188" t="s">
        <v>333</v>
      </c>
      <c r="N6" s="201" t="s">
        <v>334</v>
      </c>
      <c r="O6" s="193" t="s">
        <v>335</v>
      </c>
      <c r="P6" s="193"/>
      <c r="Q6" s="194"/>
      <c r="R6" s="193"/>
      <c r="S6" s="195"/>
      <c r="T6" s="192"/>
    </row>
    <row r="7" spans="1:20" ht="54" customHeight="1">
      <c r="A7" s="173"/>
      <c r="B7" s="192"/>
      <c r="C7" s="192"/>
      <c r="D7" s="192"/>
      <c r="E7" s="192"/>
      <c r="F7" s="192"/>
      <c r="G7" s="192"/>
      <c r="H7" s="189"/>
      <c r="I7" s="189"/>
      <c r="J7" s="189"/>
      <c r="K7" s="189" t="s">
        <v>57</v>
      </c>
      <c r="L7" s="189"/>
      <c r="M7" s="189"/>
      <c r="N7" s="202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3">
        <v>1</v>
      </c>
      <c r="B8" s="64">
        <v>2</v>
      </c>
      <c r="C8" s="33">
        <v>3</v>
      </c>
      <c r="D8" s="33">
        <v>4</v>
      </c>
      <c r="E8" s="64">
        <v>5</v>
      </c>
      <c r="F8" s="33">
        <v>6</v>
      </c>
      <c r="G8" s="33">
        <v>7</v>
      </c>
      <c r="H8" s="64">
        <v>8</v>
      </c>
      <c r="I8" s="33">
        <v>9</v>
      </c>
      <c r="J8" s="33">
        <v>10</v>
      </c>
      <c r="K8" s="64">
        <v>11</v>
      </c>
      <c r="L8" s="33">
        <v>12</v>
      </c>
      <c r="M8" s="33">
        <v>13</v>
      </c>
      <c r="N8" s="64">
        <v>14</v>
      </c>
      <c r="O8" s="33">
        <v>15</v>
      </c>
      <c r="P8" s="33">
        <v>16</v>
      </c>
      <c r="Q8" s="64">
        <v>17</v>
      </c>
      <c r="R8" s="33">
        <v>18</v>
      </c>
      <c r="S8" s="33">
        <v>19</v>
      </c>
      <c r="T8" s="33">
        <v>20</v>
      </c>
    </row>
    <row r="9" spans="1:20" ht="21" customHeight="1">
      <c r="A9" s="69" t="s">
        <v>70</v>
      </c>
      <c r="B9" s="70" t="s">
        <v>70</v>
      </c>
      <c r="C9" s="70" t="s">
        <v>184</v>
      </c>
      <c r="D9" s="70" t="s">
        <v>353</v>
      </c>
      <c r="E9" s="70" t="s">
        <v>354</v>
      </c>
      <c r="F9" s="70" t="s">
        <v>77</v>
      </c>
      <c r="G9" s="70" t="s">
        <v>355</v>
      </c>
      <c r="H9" s="71" t="s">
        <v>99</v>
      </c>
      <c r="I9" s="71" t="s">
        <v>356</v>
      </c>
      <c r="J9" s="7">
        <v>300000</v>
      </c>
      <c r="K9" s="7">
        <v>300000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69" t="s">
        <v>70</v>
      </c>
      <c r="B10" s="70" t="s">
        <v>70</v>
      </c>
      <c r="C10" s="70" t="s">
        <v>184</v>
      </c>
      <c r="D10" s="70" t="s">
        <v>357</v>
      </c>
      <c r="E10" s="70" t="s">
        <v>358</v>
      </c>
      <c r="F10" s="70" t="s">
        <v>77</v>
      </c>
      <c r="G10" s="70" t="s">
        <v>355</v>
      </c>
      <c r="H10" s="71" t="s">
        <v>99</v>
      </c>
      <c r="I10" s="71" t="s">
        <v>357</v>
      </c>
      <c r="J10" s="7">
        <v>480000</v>
      </c>
      <c r="K10" s="7">
        <v>480000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69" t="s">
        <v>70</v>
      </c>
      <c r="B11" s="70" t="s">
        <v>70</v>
      </c>
      <c r="C11" s="70" t="s">
        <v>184</v>
      </c>
      <c r="D11" s="70" t="s">
        <v>359</v>
      </c>
      <c r="E11" s="70" t="s">
        <v>360</v>
      </c>
      <c r="F11" s="70" t="s">
        <v>77</v>
      </c>
      <c r="G11" s="70" t="s">
        <v>355</v>
      </c>
      <c r="H11" s="71" t="s">
        <v>99</v>
      </c>
      <c r="I11" s="71" t="s">
        <v>361</v>
      </c>
      <c r="J11" s="7">
        <v>425000</v>
      </c>
      <c r="K11" s="7">
        <v>425000</v>
      </c>
      <c r="L11" s="7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69" t="s">
        <v>70</v>
      </c>
      <c r="B12" s="70" t="s">
        <v>70</v>
      </c>
      <c r="C12" s="70" t="s">
        <v>184</v>
      </c>
      <c r="D12" s="70" t="s">
        <v>362</v>
      </c>
      <c r="E12" s="70" t="s">
        <v>360</v>
      </c>
      <c r="F12" s="70" t="s">
        <v>77</v>
      </c>
      <c r="G12" s="70" t="s">
        <v>355</v>
      </c>
      <c r="H12" s="71" t="s">
        <v>99</v>
      </c>
      <c r="I12" s="71" t="s">
        <v>362</v>
      </c>
      <c r="J12" s="7">
        <v>75000</v>
      </c>
      <c r="K12" s="7">
        <v>75000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69" t="s">
        <v>70</v>
      </c>
      <c r="B13" s="70" t="s">
        <v>70</v>
      </c>
      <c r="C13" s="70" t="s">
        <v>184</v>
      </c>
      <c r="D13" s="70" t="s">
        <v>363</v>
      </c>
      <c r="E13" s="70" t="s">
        <v>360</v>
      </c>
      <c r="F13" s="70" t="s">
        <v>77</v>
      </c>
      <c r="G13" s="70" t="s">
        <v>355</v>
      </c>
      <c r="H13" s="71" t="s">
        <v>99</v>
      </c>
      <c r="I13" s="71" t="s">
        <v>363</v>
      </c>
      <c r="J13" s="7">
        <v>200000</v>
      </c>
      <c r="K13" s="7">
        <v>200000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85" t="s">
        <v>142</v>
      </c>
      <c r="B14" s="186"/>
      <c r="C14" s="186"/>
      <c r="D14" s="186"/>
      <c r="E14" s="186"/>
      <c r="F14" s="186"/>
      <c r="G14" s="186"/>
      <c r="H14" s="187"/>
      <c r="I14" s="108"/>
      <c r="J14" s="7">
        <v>1480000</v>
      </c>
      <c r="K14" s="7">
        <v>1480000</v>
      </c>
      <c r="L14" s="7"/>
      <c r="M14" s="7"/>
      <c r="N14" s="7"/>
      <c r="O14" s="7"/>
      <c r="P14" s="7"/>
      <c r="Q14" s="7"/>
      <c r="R14" s="7"/>
      <c r="S14" s="7"/>
      <c r="T14" s="7"/>
    </row>
  </sheetData>
  <mergeCells count="19"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  <mergeCell ref="A14:I14"/>
    <mergeCell ref="K6:K7"/>
    <mergeCell ref="B5:B7"/>
    <mergeCell ref="C5:C7"/>
    <mergeCell ref="F5:F7"/>
    <mergeCell ref="G5:G7"/>
    <mergeCell ref="D5:D7"/>
    <mergeCell ref="E5:E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 pane="bottomLeft" activeCell="E15" sqref="E15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9"/>
      <c r="W2" s="45"/>
      <c r="X2" s="45" t="s">
        <v>364</v>
      </c>
    </row>
    <row r="3" spans="1:24" ht="41.25" customHeight="1">
      <c r="A3" s="196" t="str">
        <f>"2025"&amp;"年对下转移支付预算表"</f>
        <v>2025年对下转移支付预算表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8"/>
      <c r="X3" s="158"/>
    </row>
    <row r="4" spans="1:24" ht="18" customHeight="1">
      <c r="A4" s="210" t="str">
        <f>"单位名称："&amp;"昆明市财政局昆明经济技术开发区财政分局"</f>
        <v>单位名称：昆明市财政局昆明经济技术开发区财政分局</v>
      </c>
      <c r="B4" s="211"/>
      <c r="C4" s="211"/>
      <c r="D4" s="212"/>
      <c r="E4" s="213"/>
      <c r="F4" s="213"/>
      <c r="G4" s="213"/>
      <c r="H4" s="213"/>
      <c r="I4" s="213"/>
      <c r="W4" s="63"/>
      <c r="X4" s="63" t="s">
        <v>1</v>
      </c>
    </row>
    <row r="5" spans="1:24" ht="19.5" customHeight="1">
      <c r="A5" s="174" t="s">
        <v>365</v>
      </c>
      <c r="B5" s="166" t="s">
        <v>159</v>
      </c>
      <c r="C5" s="133"/>
      <c r="D5" s="133"/>
      <c r="E5" s="166" t="s">
        <v>366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51"/>
      <c r="X5" s="153"/>
    </row>
    <row r="6" spans="1:24" ht="40.5" customHeight="1">
      <c r="A6" s="136"/>
      <c r="B6" s="48" t="s">
        <v>55</v>
      </c>
      <c r="C6" s="53" t="s">
        <v>58</v>
      </c>
      <c r="D6" s="78" t="s">
        <v>332</v>
      </c>
      <c r="E6" s="41" t="s">
        <v>367</v>
      </c>
      <c r="F6" s="41" t="s">
        <v>368</v>
      </c>
      <c r="G6" s="41" t="s">
        <v>369</v>
      </c>
      <c r="H6" s="41" t="s">
        <v>370</v>
      </c>
      <c r="I6" s="41" t="s">
        <v>371</v>
      </c>
      <c r="J6" s="41" t="s">
        <v>372</v>
      </c>
      <c r="K6" s="41" t="s">
        <v>373</v>
      </c>
      <c r="L6" s="41" t="s">
        <v>374</v>
      </c>
      <c r="M6" s="41" t="s">
        <v>375</v>
      </c>
      <c r="N6" s="41" t="s">
        <v>376</v>
      </c>
      <c r="O6" s="41" t="s">
        <v>377</v>
      </c>
      <c r="P6" s="41" t="s">
        <v>378</v>
      </c>
      <c r="Q6" s="41" t="s">
        <v>379</v>
      </c>
      <c r="R6" s="41" t="s">
        <v>380</v>
      </c>
      <c r="S6" s="41" t="s">
        <v>381</v>
      </c>
      <c r="T6" s="41" t="s">
        <v>382</v>
      </c>
      <c r="U6" s="41" t="s">
        <v>383</v>
      </c>
      <c r="V6" s="41" t="s">
        <v>384</v>
      </c>
      <c r="W6" s="41" t="s">
        <v>385</v>
      </c>
      <c r="X6" s="79" t="s">
        <v>386</v>
      </c>
    </row>
    <row r="7" spans="1:24" ht="19.5" customHeight="1">
      <c r="A7" s="55">
        <v>1</v>
      </c>
      <c r="B7" s="55">
        <v>2</v>
      </c>
      <c r="C7" s="55">
        <v>3</v>
      </c>
      <c r="D7" s="38">
        <v>4</v>
      </c>
      <c r="E7" s="50">
        <v>5</v>
      </c>
      <c r="F7" s="55">
        <v>6</v>
      </c>
      <c r="G7" s="55">
        <v>7</v>
      </c>
      <c r="H7" s="38">
        <v>8</v>
      </c>
      <c r="I7" s="55">
        <v>9</v>
      </c>
      <c r="J7" s="55">
        <v>10</v>
      </c>
      <c r="K7" s="55">
        <v>11</v>
      </c>
      <c r="L7" s="38">
        <v>12</v>
      </c>
      <c r="M7" s="55">
        <v>13</v>
      </c>
      <c r="N7" s="55">
        <v>14</v>
      </c>
      <c r="O7" s="55">
        <v>15</v>
      </c>
      <c r="P7" s="38">
        <v>16</v>
      </c>
      <c r="Q7" s="55">
        <v>17</v>
      </c>
      <c r="R7" s="55">
        <v>18</v>
      </c>
      <c r="S7" s="55">
        <v>19</v>
      </c>
      <c r="T7" s="38">
        <v>20</v>
      </c>
      <c r="U7" s="38">
        <v>21</v>
      </c>
      <c r="V7" s="38">
        <v>22</v>
      </c>
      <c r="W7" s="50">
        <v>23</v>
      </c>
      <c r="X7" s="50">
        <v>24</v>
      </c>
    </row>
    <row r="8" spans="1:24" ht="19.5" customHeight="1">
      <c r="A8" s="230" t="s">
        <v>406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 pane="bottomLeft" activeCell="A7" sqref="A7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5" t="s">
        <v>387</v>
      </c>
    </row>
    <row r="3" spans="1:10" ht="41.25" customHeight="1">
      <c r="A3" s="214" t="str">
        <f>"2025"&amp;"年对下转移支付绩效目标表"</f>
        <v>2025年对下转移支付绩效目标表</v>
      </c>
      <c r="B3" s="159"/>
      <c r="C3" s="159"/>
      <c r="D3" s="159"/>
      <c r="E3" s="159"/>
      <c r="F3" s="158"/>
      <c r="G3" s="159"/>
      <c r="H3" s="158"/>
      <c r="I3" s="158"/>
      <c r="J3" s="159"/>
    </row>
    <row r="4" spans="1:10" ht="17.25" customHeight="1">
      <c r="A4" s="160" t="str">
        <f>"单位名称："&amp;"昆明市财政局昆明经济技术开发区财政分局"</f>
        <v>单位名称：昆明市财政局昆明经济技术开发区财政分局</v>
      </c>
      <c r="B4" s="89"/>
      <c r="C4" s="89"/>
      <c r="D4" s="89"/>
      <c r="E4" s="89"/>
      <c r="F4" s="89"/>
      <c r="G4" s="89"/>
      <c r="H4" s="89"/>
    </row>
    <row r="5" spans="1:10" ht="44.25" customHeight="1">
      <c r="A5" s="54" t="s">
        <v>365</v>
      </c>
      <c r="B5" s="54" t="s">
        <v>206</v>
      </c>
      <c r="C5" s="54" t="s">
        <v>207</v>
      </c>
      <c r="D5" s="54" t="s">
        <v>208</v>
      </c>
      <c r="E5" s="54" t="s">
        <v>209</v>
      </c>
      <c r="F5" s="56" t="s">
        <v>210</v>
      </c>
      <c r="G5" s="54" t="s">
        <v>211</v>
      </c>
      <c r="H5" s="56" t="s">
        <v>212</v>
      </c>
      <c r="I5" s="56" t="s">
        <v>213</v>
      </c>
      <c r="J5" s="54" t="s">
        <v>214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30" t="s">
        <v>407</v>
      </c>
      <c r="B7" s="25"/>
      <c r="C7" s="25"/>
      <c r="D7" s="25"/>
      <c r="E7" s="58"/>
      <c r="F7" s="14"/>
      <c r="G7" s="58"/>
      <c r="H7" s="14"/>
      <c r="I7" s="14"/>
      <c r="J7" s="58"/>
    </row>
    <row r="8" spans="1:10" ht="42" customHeight="1">
      <c r="A8" s="26"/>
      <c r="B8" s="16"/>
      <c r="C8" s="16"/>
      <c r="D8" s="16"/>
      <c r="E8" s="26"/>
      <c r="F8" s="16"/>
      <c r="G8" s="26"/>
      <c r="H8" s="16"/>
      <c r="I8" s="16"/>
      <c r="J8" s="26"/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topLeftCell="C1" workbookViewId="0">
      <pane ySplit="1" topLeftCell="A2" activePane="bottomLeft" state="frozen"/>
      <selection pane="bottomLeft" activeCell="F20" sqref="F2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9" t="s">
        <v>388</v>
      </c>
      <c r="B2" s="220"/>
      <c r="C2" s="220"/>
      <c r="D2" s="221"/>
      <c r="E2" s="221"/>
      <c r="F2" s="221"/>
      <c r="G2" s="220"/>
      <c r="H2" s="220"/>
      <c r="I2" s="221"/>
    </row>
    <row r="3" spans="1:9" ht="41.25" customHeight="1">
      <c r="A3" s="98" t="str">
        <f>"2025"&amp;"年新增资产配置预算表"</f>
        <v>2025年新增资产配置预算表</v>
      </c>
      <c r="B3" s="139"/>
      <c r="C3" s="139"/>
      <c r="D3" s="138"/>
      <c r="E3" s="138"/>
      <c r="F3" s="138"/>
      <c r="G3" s="139"/>
      <c r="H3" s="139"/>
      <c r="I3" s="138"/>
    </row>
    <row r="4" spans="1:9" ht="14.25" customHeight="1">
      <c r="A4" s="90" t="str">
        <f>"单位名称："&amp;"昆明市财政局昆明经济技术开发区财政分局"</f>
        <v>单位名称：昆明市财政局昆明经济技术开发区财政分局</v>
      </c>
      <c r="B4" s="222"/>
      <c r="C4" s="222"/>
      <c r="D4" s="2"/>
      <c r="F4" s="39"/>
      <c r="G4" s="24"/>
      <c r="H4" s="24"/>
      <c r="I4" s="3" t="s">
        <v>1</v>
      </c>
    </row>
    <row r="5" spans="1:9" ht="28.5" customHeight="1">
      <c r="A5" s="142" t="s">
        <v>151</v>
      </c>
      <c r="B5" s="145" t="s">
        <v>152</v>
      </c>
      <c r="C5" s="99" t="s">
        <v>389</v>
      </c>
      <c r="D5" s="142" t="s">
        <v>390</v>
      </c>
      <c r="E5" s="142" t="s">
        <v>391</v>
      </c>
      <c r="F5" s="142" t="s">
        <v>392</v>
      </c>
      <c r="G5" s="145" t="s">
        <v>393</v>
      </c>
      <c r="H5" s="223"/>
      <c r="I5" s="142"/>
    </row>
    <row r="6" spans="1:9" ht="21" customHeight="1">
      <c r="A6" s="99"/>
      <c r="B6" s="146"/>
      <c r="C6" s="146"/>
      <c r="D6" s="144"/>
      <c r="E6" s="146"/>
      <c r="F6" s="146"/>
      <c r="G6" s="41" t="s">
        <v>330</v>
      </c>
      <c r="H6" s="41" t="s">
        <v>394</v>
      </c>
      <c r="I6" s="41" t="s">
        <v>395</v>
      </c>
    </row>
    <row r="7" spans="1:9" ht="17.25" customHeight="1">
      <c r="A7" s="19" t="s">
        <v>83</v>
      </c>
      <c r="B7" s="80"/>
      <c r="C7" s="81" t="s">
        <v>84</v>
      </c>
      <c r="D7" s="19" t="s">
        <v>85</v>
      </c>
      <c r="E7" s="82" t="s">
        <v>86</v>
      </c>
      <c r="F7" s="19" t="s">
        <v>87</v>
      </c>
      <c r="G7" s="81" t="s">
        <v>88</v>
      </c>
      <c r="H7" s="20" t="s">
        <v>89</v>
      </c>
      <c r="I7" s="82" t="s">
        <v>90</v>
      </c>
    </row>
    <row r="8" spans="1:9" s="231" customFormat="1" ht="17.25" customHeight="1">
      <c r="A8" s="232" t="s">
        <v>409</v>
      </c>
      <c r="B8" s="233" t="s">
        <v>70</v>
      </c>
      <c r="C8" s="235" t="s">
        <v>410</v>
      </c>
      <c r="D8" s="232" t="s">
        <v>411</v>
      </c>
      <c r="E8" s="236" t="s">
        <v>413</v>
      </c>
      <c r="F8" s="232" t="s">
        <v>415</v>
      </c>
      <c r="G8" s="81">
        <v>5</v>
      </c>
      <c r="H8" s="239">
        <v>500</v>
      </c>
      <c r="I8" s="239">
        <v>2500</v>
      </c>
    </row>
    <row r="9" spans="1:9" ht="19.5" customHeight="1">
      <c r="A9" s="232" t="s">
        <v>70</v>
      </c>
      <c r="B9" s="234" t="s">
        <v>70</v>
      </c>
      <c r="C9" s="235" t="s">
        <v>410</v>
      </c>
      <c r="D9" s="236" t="s">
        <v>412</v>
      </c>
      <c r="E9" s="237" t="s">
        <v>414</v>
      </c>
      <c r="F9" s="237" t="s">
        <v>416</v>
      </c>
      <c r="G9" s="238">
        <v>1</v>
      </c>
      <c r="H9" s="239">
        <v>2000</v>
      </c>
      <c r="I9" s="239">
        <v>2000</v>
      </c>
    </row>
    <row r="10" spans="1:9" ht="19.5" customHeight="1">
      <c r="A10" s="215" t="s">
        <v>55</v>
      </c>
      <c r="B10" s="216"/>
      <c r="C10" s="216"/>
      <c r="D10" s="217"/>
      <c r="E10" s="218"/>
      <c r="F10" s="218"/>
      <c r="G10" s="238">
        <v>6</v>
      </c>
      <c r="H10" s="239">
        <v>2500</v>
      </c>
      <c r="I10" s="239">
        <v>4500</v>
      </c>
    </row>
  </sheetData>
  <mergeCells count="11">
    <mergeCell ref="A10:F10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 pane="bottomLeft" activeCell="A15" sqref="A15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5" t="s">
        <v>396</v>
      </c>
    </row>
    <row r="3" spans="1:11" ht="41.25" customHeight="1">
      <c r="A3" s="159" t="str">
        <f>"2025"&amp;"年上级补助项目支出预算表"</f>
        <v>2025年上级补助项目支出预算表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13.5" customHeight="1">
      <c r="A4" s="160" t="str">
        <f>"单位名称："&amp;"昆明市财政局昆明经济技术开发区财政分局"</f>
        <v>单位名称：昆明市财政局昆明经济技术开发区财政分局</v>
      </c>
      <c r="B4" s="161"/>
      <c r="C4" s="161"/>
      <c r="D4" s="161"/>
      <c r="E4" s="161"/>
      <c r="F4" s="161"/>
      <c r="G4" s="161"/>
      <c r="H4" s="47"/>
      <c r="I4" s="47"/>
      <c r="J4" s="47"/>
      <c r="K4" s="63" t="s">
        <v>1</v>
      </c>
    </row>
    <row r="5" spans="1:11" ht="21.75" customHeight="1">
      <c r="A5" s="156" t="s">
        <v>170</v>
      </c>
      <c r="B5" s="156" t="s">
        <v>154</v>
      </c>
      <c r="C5" s="156" t="s">
        <v>171</v>
      </c>
      <c r="D5" s="169" t="s">
        <v>155</v>
      </c>
      <c r="E5" s="169" t="s">
        <v>156</v>
      </c>
      <c r="F5" s="169" t="s">
        <v>172</v>
      </c>
      <c r="G5" s="169" t="s">
        <v>173</v>
      </c>
      <c r="H5" s="174" t="s">
        <v>55</v>
      </c>
      <c r="I5" s="166" t="s">
        <v>397</v>
      </c>
      <c r="J5" s="133"/>
      <c r="K5" s="134"/>
    </row>
    <row r="6" spans="1:11" ht="21.75" customHeight="1">
      <c r="A6" s="163"/>
      <c r="B6" s="163"/>
      <c r="C6" s="163"/>
      <c r="D6" s="172"/>
      <c r="E6" s="172"/>
      <c r="F6" s="172"/>
      <c r="G6" s="172"/>
      <c r="H6" s="154"/>
      <c r="I6" s="169" t="s">
        <v>58</v>
      </c>
      <c r="J6" s="169" t="s">
        <v>59</v>
      </c>
      <c r="K6" s="169" t="s">
        <v>60</v>
      </c>
    </row>
    <row r="7" spans="1:11" ht="40.5" customHeight="1">
      <c r="A7" s="157"/>
      <c r="B7" s="157"/>
      <c r="C7" s="157"/>
      <c r="D7" s="173"/>
      <c r="E7" s="173"/>
      <c r="F7" s="173"/>
      <c r="G7" s="173"/>
      <c r="H7" s="136"/>
      <c r="I7" s="173" t="s">
        <v>57</v>
      </c>
      <c r="J7" s="173"/>
      <c r="K7" s="173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0">
        <v>10</v>
      </c>
      <c r="K8" s="50">
        <v>11</v>
      </c>
    </row>
    <row r="9" spans="1:11" ht="44.25" customHeight="1">
      <c r="A9" s="230" t="s">
        <v>408</v>
      </c>
      <c r="B9" s="16"/>
      <c r="C9" s="26"/>
      <c r="D9" s="26"/>
      <c r="E9" s="26"/>
      <c r="F9" s="26"/>
      <c r="G9" s="26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47" t="s">
        <v>142</v>
      </c>
      <c r="B11" s="148"/>
      <c r="C11" s="148"/>
      <c r="D11" s="148"/>
      <c r="E11" s="148"/>
      <c r="F11" s="148"/>
      <c r="G11" s="114"/>
      <c r="H11" s="85"/>
      <c r="I11" s="85"/>
      <c r="J11" s="85"/>
      <c r="K11" s="83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6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5" t="s">
        <v>398</v>
      </c>
    </row>
    <row r="3" spans="1:7" ht="41.25" customHeight="1">
      <c r="A3" s="159" t="str">
        <f>"2025"&amp;"年部门项目中期规划预算表"</f>
        <v>2025年部门项目中期规划预算表</v>
      </c>
      <c r="B3" s="159"/>
      <c r="C3" s="159"/>
      <c r="D3" s="159"/>
      <c r="E3" s="159"/>
      <c r="F3" s="159"/>
      <c r="G3" s="159"/>
    </row>
    <row r="4" spans="1:7" ht="13.5" customHeight="1">
      <c r="A4" s="160" t="str">
        <f>"单位名称："&amp;"昆明市财政局昆明经济技术开发区财政分局"</f>
        <v>单位名称：昆明市财政局昆明经济技术开发区财政分局</v>
      </c>
      <c r="B4" s="161"/>
      <c r="C4" s="161"/>
      <c r="D4" s="161"/>
      <c r="E4" s="47"/>
      <c r="F4" s="47"/>
      <c r="G4" s="63" t="s">
        <v>1</v>
      </c>
    </row>
    <row r="5" spans="1:7" ht="21.75" customHeight="1">
      <c r="A5" s="156" t="s">
        <v>171</v>
      </c>
      <c r="B5" s="156" t="s">
        <v>170</v>
      </c>
      <c r="C5" s="156" t="s">
        <v>154</v>
      </c>
      <c r="D5" s="169" t="s">
        <v>399</v>
      </c>
      <c r="E5" s="166" t="s">
        <v>58</v>
      </c>
      <c r="F5" s="133"/>
      <c r="G5" s="134"/>
    </row>
    <row r="6" spans="1:7" ht="21.75" customHeight="1">
      <c r="A6" s="163"/>
      <c r="B6" s="163"/>
      <c r="C6" s="163"/>
      <c r="D6" s="172"/>
      <c r="E6" s="227" t="str">
        <f>"2025"&amp;"年"</f>
        <v>2025年</v>
      </c>
      <c r="F6" s="169" t="str">
        <f>("2025"+1)&amp;"年"</f>
        <v>2026年</v>
      </c>
      <c r="G6" s="169" t="str">
        <f>("2025"+2)&amp;"年"</f>
        <v>2027年</v>
      </c>
    </row>
    <row r="7" spans="1:7" ht="40.5" customHeight="1">
      <c r="A7" s="157"/>
      <c r="B7" s="157"/>
      <c r="C7" s="157"/>
      <c r="D7" s="173"/>
      <c r="E7" s="136"/>
      <c r="F7" s="173" t="s">
        <v>57</v>
      </c>
      <c r="G7" s="173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 t="s">
        <v>70</v>
      </c>
      <c r="B9" s="86"/>
      <c r="C9" s="86"/>
      <c r="D9" s="16"/>
      <c r="E9" s="85">
        <v>2997680</v>
      </c>
      <c r="F9" s="85">
        <v>1546000</v>
      </c>
      <c r="G9" s="85">
        <v>2300000</v>
      </c>
    </row>
    <row r="10" spans="1:7" ht="18.75" customHeight="1">
      <c r="A10" s="16"/>
      <c r="B10" s="16" t="s">
        <v>400</v>
      </c>
      <c r="C10" s="16" t="s">
        <v>178</v>
      </c>
      <c r="D10" s="16" t="s">
        <v>401</v>
      </c>
      <c r="E10" s="85">
        <v>54500</v>
      </c>
      <c r="F10" s="85">
        <v>50000</v>
      </c>
      <c r="G10" s="85">
        <v>50000</v>
      </c>
    </row>
    <row r="11" spans="1:7" ht="18.75" customHeight="1">
      <c r="A11" s="87"/>
      <c r="B11" s="16" t="s">
        <v>400</v>
      </c>
      <c r="C11" s="16" t="s">
        <v>184</v>
      </c>
      <c r="D11" s="16" t="s">
        <v>401</v>
      </c>
      <c r="E11" s="85">
        <v>2634200</v>
      </c>
      <c r="F11" s="85">
        <v>1290000</v>
      </c>
      <c r="G11" s="85">
        <v>2000000</v>
      </c>
    </row>
    <row r="12" spans="1:7" ht="18.75" customHeight="1">
      <c r="A12" s="87"/>
      <c r="B12" s="16" t="s">
        <v>400</v>
      </c>
      <c r="C12" s="16" t="s">
        <v>192</v>
      </c>
      <c r="D12" s="16" t="s">
        <v>401</v>
      </c>
      <c r="E12" s="85">
        <v>103980</v>
      </c>
      <c r="F12" s="85">
        <v>56000</v>
      </c>
      <c r="G12" s="85">
        <v>100000</v>
      </c>
    </row>
    <row r="13" spans="1:7" ht="18.75" customHeight="1">
      <c r="A13" s="87"/>
      <c r="B13" s="16" t="s">
        <v>400</v>
      </c>
      <c r="C13" s="16" t="s">
        <v>197</v>
      </c>
      <c r="D13" s="16" t="s">
        <v>401</v>
      </c>
      <c r="E13" s="85">
        <v>150000</v>
      </c>
      <c r="F13" s="85">
        <v>150000</v>
      </c>
      <c r="G13" s="85">
        <v>150000</v>
      </c>
    </row>
    <row r="14" spans="1:7" ht="18.75" customHeight="1">
      <c r="A14" s="87"/>
      <c r="B14" s="16" t="s">
        <v>400</v>
      </c>
      <c r="C14" s="16" t="s">
        <v>201</v>
      </c>
      <c r="D14" s="16" t="s">
        <v>401</v>
      </c>
      <c r="E14" s="85">
        <v>5000</v>
      </c>
      <c r="F14" s="85"/>
      <c r="G14" s="85"/>
    </row>
    <row r="15" spans="1:7" ht="18.75" customHeight="1">
      <c r="A15" s="87"/>
      <c r="B15" s="16" t="s">
        <v>402</v>
      </c>
      <c r="C15" s="16" t="s">
        <v>204</v>
      </c>
      <c r="D15" s="16" t="s">
        <v>401</v>
      </c>
      <c r="E15" s="85">
        <v>50000</v>
      </c>
      <c r="F15" s="85"/>
      <c r="G15" s="85"/>
    </row>
    <row r="16" spans="1:7" ht="18.75" customHeight="1">
      <c r="A16" s="224" t="s">
        <v>55</v>
      </c>
      <c r="B16" s="225" t="s">
        <v>403</v>
      </c>
      <c r="C16" s="225"/>
      <c r="D16" s="226"/>
      <c r="E16" s="85">
        <v>2997680</v>
      </c>
      <c r="F16" s="85">
        <v>1546000</v>
      </c>
      <c r="G16" s="85">
        <v>2300000</v>
      </c>
    </row>
  </sheetData>
  <mergeCells count="11">
    <mergeCell ref="A3:G3"/>
    <mergeCell ref="A4:D4"/>
    <mergeCell ref="F6:F7"/>
    <mergeCell ref="E6:E7"/>
    <mergeCell ref="E5:G5"/>
    <mergeCell ref="A16:D16"/>
    <mergeCell ref="B5:B7"/>
    <mergeCell ref="C5:C7"/>
    <mergeCell ref="A5:A7"/>
    <mergeCell ref="G6:G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陆颖</cp:lastModifiedBy>
  <dcterms:created xsi:type="dcterms:W3CDTF">2025-02-06T08:10:34Z</dcterms:created>
  <dcterms:modified xsi:type="dcterms:W3CDTF">2025-02-06T08:10:34Z</dcterms:modified>
</cp:coreProperties>
</file>