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11520" yWindow="-12" windowWidth="11556" windowHeight="9204" firstSheet="2" activeTab="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3">'部门财政拨款收支预算总表02-1'!$A:$A,'部门财政拨款收支预算总表02-1'!$1:$1</definedName>
    <definedName name="_xlnm.Print_Titles" localSheetId="6">部门基本支出预算表04!$A:$A,部门基本支出预算表04!$1:$1</definedName>
    <definedName name="_xlnm.Print_Titles" localSheetId="1">'部门收入预算表01-2'!$A:$A,'部门收入预算表01-2'!$1:$1</definedName>
    <definedName name="_xlnm.Print_Titles" localSheetId="8">'部门项目支出绩效目标表05-2'!$A:$A,'部门项目支出绩效目标表05-2'!$1:$1</definedName>
    <definedName name="_xlnm.Print_Titles" localSheetId="7">'部门项目支出预算表05-1'!$A:$A,'部门项目支出预算表05-1'!$1:$1</definedName>
    <definedName name="_xlnm.Print_Titles" localSheetId="16">部门项目中期规划预算表12!$A:$A,部门项目中期规划预算表12!$1:$1</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9">部门政府性基金预算支出预算表06!$A:$A,部门政府性基金预算支出预算表06!$1:$6</definedName>
    <definedName name="_xlnm.Print_Titles" localSheetId="2">'部门支出预算表01-3'!$A:$A,'部门支出预算表01-3'!$1:$1</definedName>
    <definedName name="_xlnm.Print_Titles" localSheetId="13">'对下转移支付绩效目标表09-2'!$A:$A,'对下转移支付绩效目标表09-2'!$1:$1</definedName>
    <definedName name="_xlnm.Print_Titles" localSheetId="12">'对下转移支付预算表09-1'!$A:$A,'对下转移支付预算表09-1'!$1:$1</definedName>
    <definedName name="_xlnm.Print_Titles" localSheetId="15">上级补助项目支出预算表11!$A:$A,上级补助项目支出预算表11!$1:$1</definedName>
    <definedName name="_xlnm.Print_Titles" localSheetId="14">新增资产配置表10!$A:$A,新增资产配置表10!$1:$1</definedName>
    <definedName name="_xlnm.Print_Titles" localSheetId="5">一般公共预算“三公”经费支出预算表03!$A:$A,一般公共预算“三公”经费支出预算表03!$1:$1</definedName>
    <definedName name="_xlnm.Print_Titles" localSheetId="4">'一般公共预算支出预算表02-2'!$A:$A,'一般公共预算支出预算表02-2'!$1:$5</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4"/>
  <c r="A2" i="13"/>
  <c r="A2" i="15"/>
  <c r="G5" i="17"/>
  <c r="F5"/>
  <c r="E5"/>
  <c r="A3"/>
  <c r="A2"/>
  <c r="A3" i="16"/>
  <c r="A2"/>
  <c r="A3" i="15"/>
  <c r="A3" i="14"/>
  <c r="A3" i="13"/>
  <c r="A3" i="12"/>
  <c r="A2"/>
  <c r="A3" i="11"/>
  <c r="A2"/>
  <c r="A3" i="10"/>
  <c r="A2"/>
  <c r="A3" i="9"/>
  <c r="A2"/>
  <c r="A3" i="8"/>
  <c r="A2"/>
  <c r="A3" i="7"/>
  <c r="A2"/>
  <c r="A3" i="6"/>
  <c r="A2"/>
  <c r="A3" i="5"/>
  <c r="A2"/>
  <c r="A3" i="4"/>
  <c r="A2"/>
  <c r="A3" i="3"/>
  <c r="A2"/>
  <c r="A3" i="2"/>
  <c r="A2"/>
  <c r="A3" i="1"/>
  <c r="A2"/>
</calcChain>
</file>

<file path=xl/sharedStrings.xml><?xml version="1.0" encoding="utf-8"?>
<sst xmlns="http://schemas.openxmlformats.org/spreadsheetml/2006/main" count="1313" uniqueCount="502">
  <si>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</si>
  <si>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</si>
  <si>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</si>
  <si>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</si>
  <si>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</si>
  <si>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</si>
  <si>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</si>
  <si>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</si>
  <si>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</si>
  <si>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</si>
  <si>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</si>
  <si>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</si>
  <si>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</si>
  <si>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</si>
  <si>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</si>
  <si>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</si>
  <si>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</si>
  <si>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</si>
  <si>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</si>
  <si>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</si>
  <si>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</si>
  <si>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</si>
  <si>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</si>
  <si>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</si>
  <si>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</si>
  <si>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</si>
  <si>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</si>
  <si>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</si>
  <si>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</si>
  <si>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</si>
  <si>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</si>
  <si>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</si>
  <si>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</si>
  <si>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</si>
  <si>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</si>
  <si>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</si>
  <si>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</si>
  <si>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</si>
  <si>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</si>
  <si>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</si>
  <si>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</si>
  <si>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</si>
  <si>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</si>
  <si>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</si>
  <si>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</si>
  <si>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</si>
  <si>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</si>
  <si>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</si>
  <si>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</si>
  <si>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</si>
  <si>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</si>
  <si>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</si>
  <si>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</si>
  <si>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</si>
  <si>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</si>
  <si>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</si>
  <si>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</si>
  <si>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</si>
  <si>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</si>
  <si>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</si>
  <si>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</si>
  <si>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</si>
  <si>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</si>
  <si>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</si>
  <si>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</si>
  <si>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</si>
  <si>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</si>
  <si>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</si>
  <si>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</si>
  <si>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211013</t>
  </si>
  <si>
    <t>昆明市经开人民医院</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</si>
  <si>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</si>
  <si>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</si>
  <si>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</si>
  <si>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</si>
  <si>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</si>
  <si>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</si>
  <si>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</si>
  <si>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</si>
  <si>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</si>
  <si>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</si>
  <si>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</si>
  <si>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</si>
  <si>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</si>
  <si>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</si>
  <si>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</si>
  <si>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</si>
  <si>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</si>
  <si>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</si>
  <si>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</si>
  <si>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</si>
  <si>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</si>
  <si>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</si>
  <si>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</si>
  <si>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</si>
  <si>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</si>
  <si>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</si>
  <si>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</si>
  <si>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</si>
  <si>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</si>
  <si>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</si>
  <si>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2080502</t>
  </si>
  <si>
    <t>事业单位离退休</t>
  </si>
  <si>
    <t>2080505</t>
  </si>
  <si>
    <t>机关事业单位基本养老保险缴费支出</t>
  </si>
  <si>
    <t>210</t>
  </si>
  <si>
    <t>卫生健康支出</t>
  </si>
  <si>
    <t>21002</t>
  </si>
  <si>
    <t>公立医院</t>
  </si>
  <si>
    <t>2100201</t>
  </si>
  <si>
    <t>综合医院</t>
  </si>
  <si>
    <t>21011</t>
  </si>
  <si>
    <t>行政事业单位医疗</t>
  </si>
  <si>
    <t>2101102</t>
  </si>
  <si>
    <t>事业单位医疗</t>
  </si>
  <si>
    <t>2101103</t>
  </si>
  <si>
    <t>公务员医疗补助</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</si>
  <si>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</si>
  <si>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</si>
  <si>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</si>
  <si>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</si>
  <si>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</si>
  <si>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</si>
  <si>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</si>
  <si>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</si>
  <si>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</si>
  <si>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</si>
  <si>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</si>
  <si>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</si>
  <si>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</si>
  <si>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</si>
  <si>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</si>
  <si>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</si>
  <si>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</si>
  <si>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</si>
  <si>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</si>
  <si>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</si>
  <si>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</si>
  <si>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</si>
  <si>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</si>
  <si>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</si>
  <si>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</si>
  <si>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</si>
  <si>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</si>
  <si>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</si>
  <si>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</si>
  <si>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</si>
  <si>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</si>
  <si>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</si>
  <si>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</si>
  <si>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</si>
  <si>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</si>
  <si>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</si>
  <si>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</si>
  <si>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</si>
  <si>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</si>
  <si>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</si>
  <si>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</si>
  <si>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</si>
  <si>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</si>
  <si>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</si>
  <si>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</si>
  <si>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</si>
  <si>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</si>
  <si>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</si>
  <si>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</si>
  <si>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</si>
  <si>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</si>
  <si>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</si>
  <si>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</si>
  <si>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</si>
  <si>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</si>
  <si>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</si>
  <si>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</si>
  <si>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</si>
  <si>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</si>
  <si>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</si>
  <si>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</si>
  <si>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</si>
  <si>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</si>
  <si>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</si>
  <si>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</si>
  <si>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</si>
  <si>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</si>
  <si>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</si>
  <si>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</si>
  <si>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</si>
  <si>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</si>
  <si>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中国（云南）自由贸易试验区昆明片区社会事务局\昆明经济技术开发区社会事务局</t>
  </si>
  <si>
    <t>530184210000000001403</t>
  </si>
  <si>
    <t>事业人员基本支出工资</t>
  </si>
  <si>
    <t>30101</t>
  </si>
  <si>
    <t>基本工资</t>
  </si>
  <si>
    <t>30102</t>
  </si>
  <si>
    <t>津贴补贴</t>
  </si>
  <si>
    <t>30107</t>
  </si>
  <si>
    <t>绩效工资</t>
  </si>
  <si>
    <t>530184221100000216795</t>
  </si>
  <si>
    <t>工会经费</t>
  </si>
  <si>
    <t>30228</t>
  </si>
  <si>
    <t>530184221100000216821</t>
  </si>
  <si>
    <t>社会保障缴费</t>
  </si>
  <si>
    <t>30108</t>
  </si>
  <si>
    <t>机关事业单位基本养老保险缴费</t>
  </si>
  <si>
    <t>30110</t>
  </si>
  <si>
    <t>职工基本医疗保险缴费</t>
  </si>
  <si>
    <t>30111</t>
  </si>
  <si>
    <t>公务员医疗补助缴费</t>
  </si>
  <si>
    <t>30112</t>
  </si>
  <si>
    <t>其他社会保障缴费</t>
  </si>
  <si>
    <t>530184221100000216822</t>
  </si>
  <si>
    <t>30113</t>
  </si>
  <si>
    <t>530184221100000216823</t>
  </si>
  <si>
    <t>其他工资福利支出</t>
  </si>
  <si>
    <t>30199</t>
  </si>
  <si>
    <t>530184221100000216825</t>
  </si>
  <si>
    <t>一般公用经费</t>
  </si>
  <si>
    <t>30201</t>
  </si>
  <si>
    <t>办公费</t>
  </si>
  <si>
    <t>30202</t>
  </si>
  <si>
    <t>印刷费</t>
  </si>
  <si>
    <t>30204</t>
  </si>
  <si>
    <t>手续费</t>
  </si>
  <si>
    <t>30205</t>
  </si>
  <si>
    <t>水费</t>
  </si>
  <si>
    <t>30206</t>
  </si>
  <si>
    <t>电费</t>
  </si>
  <si>
    <t>30207</t>
  </si>
  <si>
    <t>邮电费</t>
  </si>
  <si>
    <t>30209</t>
  </si>
  <si>
    <t>物业管理费</t>
  </si>
  <si>
    <t>30211</t>
  </si>
  <si>
    <t>差旅费</t>
  </si>
  <si>
    <t>30213</t>
  </si>
  <si>
    <t>维修（护）费</t>
  </si>
  <si>
    <t>30215</t>
  </si>
  <si>
    <t>会议费</t>
  </si>
  <si>
    <t>30216</t>
  </si>
  <si>
    <t>培训费</t>
  </si>
  <si>
    <t>30218</t>
  </si>
  <si>
    <t>专用材料费</t>
  </si>
  <si>
    <t>30226</t>
  </si>
  <si>
    <t>劳务费</t>
  </si>
  <si>
    <t>530184231100001576561</t>
  </si>
  <si>
    <t>离退休人员经费</t>
  </si>
  <si>
    <t>30302</t>
  </si>
  <si>
    <t>退休费</t>
  </si>
  <si>
    <t>30305</t>
  </si>
  <si>
    <t>生活补助</t>
  </si>
  <si>
    <t>530184231100001576848</t>
  </si>
  <si>
    <t>公车购置及运维费</t>
  </si>
  <si>
    <t>30231</t>
  </si>
  <si>
    <t>公务用车运行维护费</t>
  </si>
  <si>
    <t>530184241100002114130</t>
  </si>
  <si>
    <t>其他人员支出</t>
  </si>
  <si>
    <t>预算05-1表</t>
  </si>
  <si>
    <t>项目分类</t>
  </si>
  <si>
    <t>项目单位</t>
  </si>
  <si>
    <t>经济科目编码</t>
  </si>
  <si>
    <t>经济科目名称</t>
  </si>
  <si>
    <t>本年拨款</t>
  </si>
  <si>
    <t>其中：本次下达</t>
  </si>
  <si>
    <t>民生类</t>
  </si>
  <si>
    <t>530184210000000001390</t>
  </si>
  <si>
    <t>干部保健委经费和取消药品加成经费</t>
  </si>
  <si>
    <t>530184221100000666827</t>
  </si>
  <si>
    <t>经开医院房屋租赁经费</t>
  </si>
  <si>
    <t>30214</t>
  </si>
  <si>
    <t>租赁费</t>
  </si>
  <si>
    <t>530184221100000666877</t>
  </si>
  <si>
    <t>第一门诊部租赁经费</t>
  </si>
  <si>
    <t>530184231100001140476</t>
  </si>
  <si>
    <t>委托业务经费</t>
  </si>
  <si>
    <t>30227</t>
  </si>
  <si>
    <t>委托业务费</t>
  </si>
  <si>
    <t>530184241100002112676</t>
  </si>
  <si>
    <t>经开医院医疗专用设备采购经费</t>
  </si>
  <si>
    <t>31003</t>
  </si>
  <si>
    <t>专用设备购置</t>
  </si>
  <si>
    <t>530184241100002112999</t>
  </si>
  <si>
    <t>医院日常开支办公经费</t>
  </si>
  <si>
    <t>31002</t>
  </si>
  <si>
    <t>办公设备购置</t>
  </si>
  <si>
    <t>530184251100003608770</t>
  </si>
  <si>
    <t>四级电子病历系统建设和于医疗机构前置软件服务器配置经费</t>
  </si>
  <si>
    <t>31007</t>
  </si>
  <si>
    <t>信息网络及软件购置更新</t>
  </si>
  <si>
    <t>预算05-2表</t>
  </si>
  <si>
    <t>项目年度绩效目标</t>
  </si>
  <si>
    <t>一级指标</t>
  </si>
  <si>
    <t>二级指标</t>
  </si>
  <si>
    <t>三级指标</t>
  </si>
  <si>
    <t>指标性质</t>
  </si>
  <si>
    <t>指标值</t>
  </si>
  <si>
    <t>度量单位</t>
  </si>
  <si>
    <t>指标属性</t>
  </si>
  <si>
    <t>指标内容</t>
  </si>
  <si>
    <t>购置2025年办公用品,例如电脑，打印机，A4纸，碳粉等低值易耗品，其他满足医院本年度的发展所需要其他办公经费</t>
  </si>
  <si>
    <t>产出指标</t>
  </si>
  <si>
    <t>质量指标</t>
  </si>
  <si>
    <t>办公设备一次性验收合格率</t>
  </si>
  <si>
    <t>=</t>
  </si>
  <si>
    <t>95</t>
  </si>
  <si>
    <t>%</t>
  </si>
  <si>
    <t>定性指标</t>
  </si>
  <si>
    <t>根据昆明市经开人民医院业务发展需要及以前年度历史数据分析填报</t>
  </si>
  <si>
    <t>成本指标</t>
  </si>
  <si>
    <t>经济成本指标</t>
  </si>
  <si>
    <t>&lt;=</t>
  </si>
  <si>
    <t>49.92</t>
  </si>
  <si>
    <t>万元</t>
  </si>
  <si>
    <t>定量指标</t>
  </si>
  <si>
    <t>效益指标</t>
  </si>
  <si>
    <t>社会效益</t>
  </si>
  <si>
    <t>满足员工日常办公需求率</t>
  </si>
  <si>
    <t>90</t>
  </si>
  <si>
    <t>满意度指标</t>
  </si>
  <si>
    <t>服务对象满意度</t>
  </si>
  <si>
    <t>使用者的满意率</t>
  </si>
  <si>
    <t>反映服务对象对购置设备的整体满意情况。
使用人员满意度=（对购置设备满意的人数/问卷调查人数）*100%。</t>
  </si>
  <si>
    <t>申请财政16.2万元是由于根据《昆卫〔2016〕47号昆明市卫生计生委 昆明市财政局关于做好2016年县级公立医院综合改革工作的通知》县级财政补助不低于10%，用于弥补2025年因为取消药品零加成的政策损失；申请15万元保健经费，用于及时做好委领导健康保障，便于其更好的开展指导工作，节约干部职工就诊看病时间，达到完成干部职工医疗保障目的。</t>
  </si>
  <si>
    <t>数量指标</t>
  </si>
  <si>
    <t>年度完成工作项目数量</t>
  </si>
  <si>
    <t>项</t>
  </si>
  <si>
    <t>抵消药品成本，服务委领导。</t>
  </si>
  <si>
    <t>服务委领导事项处理时限</t>
  </si>
  <si>
    <t>天</t>
  </si>
  <si>
    <t>反映委领导能得到及时就医的情况。</t>
  </si>
  <si>
    <t>时效指标</t>
  </si>
  <si>
    <t>工作完成时限</t>
  </si>
  <si>
    <t>年度内</t>
  </si>
  <si>
    <t>是/否</t>
  </si>
  <si>
    <t>反映项目完成时限的情况。</t>
  </si>
  <si>
    <t>服务保健委领导</t>
  </si>
  <si>
    <t>方便就医</t>
  </si>
  <si>
    <t>反映服务保健委领导情况。</t>
  </si>
  <si>
    <t>受益对象的满意度</t>
  </si>
  <si>
    <t>&gt;=</t>
  </si>
  <si>
    <t>向受益对象发放问卷，根据调查问卷结果评分</t>
  </si>
  <si>
    <t>提高医院的诊疗水平，为经开区内人口提供更好的医疗服务。顺应医改政策的不断深入，我院继续承担全民大健康的守护者，就需要不断地改善医疗水平，引进先进的设备，为患者提高就医环境。</t>
  </si>
  <si>
    <t>房屋租赁数</t>
  </si>
  <si>
    <t>1.00</t>
  </si>
  <si>
    <t>处</t>
  </si>
  <si>
    <t>反映房屋租赁数量</t>
  </si>
  <si>
    <t>租赁房屋利用率</t>
  </si>
  <si>
    <t>租赁房屋利用率=（已利用的房屋租赁数/租赁的房屋总数）*100%</t>
  </si>
  <si>
    <t>项目完成时间</t>
  </si>
  <si>
    <t>2025年12月31日</t>
  </si>
  <si>
    <t>年</t>
  </si>
  <si>
    <t>反映项目完成时间</t>
  </si>
  <si>
    <t>改善医疗水平，为患者提高就医环境</t>
  </si>
  <si>
    <t>患者满意度</t>
  </si>
  <si>
    <t>反映患者对医疗废弃物清除的满意程度</t>
  </si>
  <si>
    <t>医护人员满意度</t>
  </si>
  <si>
    <t>反映医护人员对医疗废弃物清除的满意程度</t>
  </si>
  <si>
    <t>申请10.02万元的财政资金，为了顺应医改政策的不断深入，我院继续承担全民大健康的守护者，就需要服务管委会附近的患者能够得到很高效的治疗，服务人次7000左右，让患者的就医感受提高的目标</t>
  </si>
  <si>
    <t>按照历史经验签订合同都与上半年完成，  最迟于12月30日前签合同</t>
  </si>
  <si>
    <t>反映改善医疗水平，为患者提高就医环境</t>
  </si>
  <si>
    <t>经开区管委会附近患者满意度</t>
  </si>
  <si>
    <t>2025年需要申请财政资金101.78万元，还有放射科64排CT，妇产科3D腹腔镜和盆地康复磁疗仪，体检中心的超声机3台设备质保金万元。自有资金用于购买生命支持类、基础医疗设备20万,一共5台，为了更新医院不可使用或经常维修费设备，达到提高就诊患者的诊断精确性，才能为患者提高就医环境，才能为患者更好的服务，实现医院为患者服务的宗旨，有利于医院更好的发展。</t>
  </si>
  <si>
    <t>购置设备数量</t>
  </si>
  <si>
    <t>台/套</t>
  </si>
  <si>
    <t>反映部门购置设备的数量。
购置计划完成率=（实际购置交付装备数量/计划购置交付装备数量）*100%。</t>
  </si>
  <si>
    <t>购置计划完成率</t>
  </si>
  <si>
    <t>100</t>
  </si>
  <si>
    <t xml:space="preserve">反映部门购置计划执行情况购置计划执行情况。
</t>
  </si>
  <si>
    <t>设备部署及时率</t>
  </si>
  <si>
    <t>2025年11月份完成</t>
  </si>
  <si>
    <t>争取2025年11月底完成</t>
  </si>
  <si>
    <t>101.78</t>
  </si>
  <si>
    <t>反映设备采购成本低于计划数所获得的经济效益。</t>
  </si>
  <si>
    <t>经济效益</t>
  </si>
  <si>
    <t>提高就诊精确度</t>
  </si>
  <si>
    <t>反映提高就诊精确度</t>
  </si>
  <si>
    <t>门诊人次</t>
  </si>
  <si>
    <t>25</t>
  </si>
  <si>
    <t>万人次</t>
  </si>
  <si>
    <t>根据医院信息系统统计测算</t>
  </si>
  <si>
    <t>住院人次</t>
  </si>
  <si>
    <t>4500</t>
  </si>
  <si>
    <t>人次</t>
  </si>
  <si>
    <t>可持续影响</t>
  </si>
  <si>
    <t>设备使用年限</t>
  </si>
  <si>
    <t>反映设备的使用年限</t>
  </si>
  <si>
    <t>使用患者人员满意度</t>
  </si>
  <si>
    <t>昆明市经开人民医院目前电子病历系统按照应用分级评价标准仍处于二级水平，为进一步推进医院等级医院评审工作，现急需对医院电子病历系统进行升级改造，完成电子病历系统应用水平评价达标。为了完成等级医院评审任务。</t>
  </si>
  <si>
    <t>系统建设完成数量</t>
  </si>
  <si>
    <t>套</t>
  </si>
  <si>
    <t>反映部门购置计划执行情况购置计划执行情况。
购置计划完成率=（实际购置交付系统数量/计划购置交付系统数量）*100%。</t>
  </si>
  <si>
    <t>系统验收合格率</t>
  </si>
  <si>
    <t>100.00</t>
  </si>
  <si>
    <t>反映系统上线验收完成情况。</t>
  </si>
  <si>
    <t>290</t>
  </si>
  <si>
    <t>争取2025年12月底完成</t>
  </si>
  <si>
    <t>等级医院四级病例评审通过完成情况</t>
  </si>
  <si>
    <t>通过</t>
  </si>
  <si>
    <t>反映病历系统升级促成等级医院评审完成情况。</t>
  </si>
  <si>
    <t>反映服务对象升级病例升级对患者服务体验满意情况。
使用人员满意度=（对购置系统满意的人数/问卷调查人数）*100%。</t>
  </si>
  <si>
    <t>医务人员满意度</t>
  </si>
  <si>
    <t>反映升级病例系统对医务人员工作效率优化情况。
使用人员满意度=（对购置系统满意的人数/问卷调查人数）*100%。</t>
  </si>
  <si>
    <t>提高医院的诊疗水平，为经开区内人口提供更好的医疗服务。顺应医改政策的不断深入，我院继续承担全民大健康的守护者，就需要不断地改善医疗水平，引进先进的设备，为患者提高就医环境。外送机构的检测费用，委托第三方完成项目经费等，事业发展必要性支出。</t>
  </si>
  <si>
    <t>委托外送检验机构</t>
  </si>
  <si>
    <t>家</t>
  </si>
  <si>
    <t>反映委托外送检验机构数量情况，委托第三方咨询业务服务，检测医废</t>
  </si>
  <si>
    <t>检测结果合规</t>
  </si>
  <si>
    <t>合规</t>
  </si>
  <si>
    <t>反映检测质量情况。</t>
  </si>
  <si>
    <t>委托服务机构时限</t>
  </si>
  <si>
    <t>反映委托服务机构服务时限。</t>
  </si>
  <si>
    <t>给每位患者提供看病的依据支撑</t>
  </si>
  <si>
    <t>检测结果的准确度100%</t>
  </si>
  <si>
    <t>反映检测工作对患者得作用。</t>
  </si>
  <si>
    <t>通过向患者开展问卷调查工作，根据调查结果评分</t>
  </si>
  <si>
    <t>医院人员满意度</t>
  </si>
  <si>
    <t>通过向医院人员开展问卷调查工作，根据调查结果评分</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</si>
  <si>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</si>
  <si>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</si>
  <si>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</si>
  <si>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</si>
  <si>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</si>
  <si>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</si>
  <si>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</si>
  <si>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</si>
  <si>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</si>
  <si>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</si>
  <si>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</si>
  <si>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</si>
  <si>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</si>
  <si>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</si>
  <si>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</si>
  <si>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彩色打印机</t>
  </si>
  <si>
    <t>A4彩色打印机</t>
  </si>
  <si>
    <t>元</t>
  </si>
  <si>
    <t>黑白打印机</t>
  </si>
  <si>
    <t>A4黑白打印机</t>
  </si>
  <si>
    <t>便携式计算机</t>
  </si>
  <si>
    <t>不间断电源</t>
  </si>
  <si>
    <t>多功能一体机</t>
  </si>
  <si>
    <t>复印纸</t>
  </si>
  <si>
    <t>服务器</t>
  </si>
  <si>
    <t>交换设备</t>
  </si>
  <si>
    <t>空调机</t>
  </si>
  <si>
    <t>家具用品</t>
  </si>
  <si>
    <t>其他家具</t>
  </si>
  <si>
    <t>台式计算机</t>
  </si>
  <si>
    <t>条码打印机</t>
  </si>
  <si>
    <t>投影仪</t>
  </si>
  <si>
    <t>液晶显示器</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</si>
  <si>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</si>
  <si>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</si>
  <si>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</si>
  <si>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</si>
  <si>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</si>
  <si>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</si>
  <si>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</si>
  <si>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</si>
  <si>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</si>
  <si>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</si>
  <si>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</si>
  <si>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</si>
  <si>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</si>
  <si>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</si>
  <si>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</si>
  <si>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</si>
  <si>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</si>
  <si>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</si>
  <si>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</si>
  <si>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</si>
  <si>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</si>
  <si>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</si>
  <si>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</si>
  <si>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</si>
  <si>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</si>
  <si>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</si>
  <si>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</si>
  <si>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</si>
  <si>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</si>
  <si>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</si>
  <si>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</si>
  <si>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</si>
  <si>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</si>
  <si>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</si>
  <si>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</si>
  <si>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</si>
  <si>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</si>
  <si>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</si>
  <si>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</si>
  <si>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</si>
  <si>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</si>
  <si>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</si>
  <si>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</si>
  <si>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</si>
  <si>
    <t>312 民生类</t>
  </si>
  <si>
    <t>本级</t>
  </si>
  <si>
    <t/>
  </si>
  <si>
    <t>本单位不涉及一般公共预算“三公”经费支出，本表数据为空</t>
    <phoneticPr fontId="19" type="noConversion"/>
  </si>
  <si>
    <t>本单位不涉及政府性基金预算支出，本表数据为空</t>
    <phoneticPr fontId="19" type="noConversion"/>
  </si>
  <si>
    <t>本单位不涉及政府购买服务，本表数据为空</t>
    <phoneticPr fontId="19" type="noConversion"/>
  </si>
  <si>
    <t>本单位不涉及新增资产配置预算，本表数据为空</t>
    <phoneticPr fontId="19" type="noConversion"/>
  </si>
  <si>
    <t>本单位不涉及上级补助项目支出，本表数据为空</t>
    <phoneticPr fontId="19" type="noConversion"/>
  </si>
  <si>
    <t>2025年需要申请财政资金101.78万元，还有放射科64排CT，妇产科3D腹腔镜和盆地康复磁疗仪，体检中心的超声机3台设备质保金。为了更新医院不可使用或经常维修费设备，达到提高就诊患者的诊断精确性，才能为患者提高就医环境，才能为患者更好的服务，实现医院为患者服务的宗旨，有利于医院更好的发展。</t>
    <phoneticPr fontId="18" type="noConversion"/>
  </si>
  <si>
    <t>本单位不涉及对下转移支付，本表数据为空</t>
    <phoneticPr fontId="19" type="noConversion"/>
  </si>
</sst>
</file>

<file path=xl/styles.xml><?xml version="1.0" encoding="utf-8"?>
<styleSheet xmlns="http://schemas.openxmlformats.org/spreadsheetml/2006/main">
  <numFmts count="5">
    <numFmt numFmtId="176" formatCode="#,##0.00;\-#,##0.00;;@"/>
    <numFmt numFmtId="177" formatCode="hh:mm:ss"/>
    <numFmt numFmtId="178" formatCode="yyyy\-mm\-dd"/>
    <numFmt numFmtId="179" formatCode="yyyy\-mm\-dd\ hh:mm:ss"/>
    <numFmt numFmtId="180" formatCode="#,##0;\-#,##0;;@"/>
  </numFmts>
  <fonts count="23">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family val="2"/>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9"/>
      <name val="宋体"/>
      <charset val="134"/>
    </font>
    <font>
      <sz val="9"/>
      <name val="微软雅黑"/>
      <family val="2"/>
      <charset val="134"/>
    </font>
    <font>
      <sz val="11"/>
      <name val="宋体"/>
      <family val="3"/>
      <charset val="134"/>
    </font>
    <font>
      <sz val="9"/>
      <name val="宋体"/>
      <charset val="134"/>
      <scheme val="minor"/>
    </font>
    <font>
      <sz val="9"/>
      <name val="宋体"/>
      <family val="3"/>
      <charset val="134"/>
    </font>
    <font>
      <sz val="11"/>
      <name val="Microsoft Sans Serif"/>
      <charset val="1"/>
    </font>
    <font>
      <sz val="10"/>
      <name val="宋体"/>
      <family val="3"/>
      <charset val="134"/>
    </font>
    <font>
      <sz val="10"/>
      <name val="宋体"/>
      <charset val="134"/>
    </font>
  </fonts>
  <fills count="3">
    <fill>
      <patternFill patternType="none"/>
    </fill>
    <fill>
      <patternFill patternType="gray125"/>
    </fill>
    <fill>
      <patternFill patternType="solid">
        <fgColor rgb="FFFFFFFF"/>
        <bgColor indexed="64"/>
      </patternFill>
    </fill>
  </fills>
  <borders count="1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s>
  <cellStyleXfs count="10">
    <xf numFmtId="0" fontId="0" fillId="0" borderId="0"/>
    <xf numFmtId="176" fontId="15" fillId="0" borderId="7">
      <alignment horizontal="right" vertical="center"/>
    </xf>
    <xf numFmtId="49" fontId="15" fillId="0" borderId="7">
      <alignment horizontal="left" vertical="center" wrapText="1"/>
    </xf>
    <xf numFmtId="176" fontId="15" fillId="0" borderId="7">
      <alignment horizontal="right" vertical="center"/>
    </xf>
    <xf numFmtId="177" fontId="15" fillId="0" borderId="7">
      <alignment horizontal="right" vertical="center"/>
    </xf>
    <xf numFmtId="178" fontId="15" fillId="0" borderId="7">
      <alignment horizontal="right" vertical="center"/>
    </xf>
    <xf numFmtId="179" fontId="15" fillId="0" borderId="7">
      <alignment horizontal="right" vertical="center"/>
    </xf>
    <xf numFmtId="10" fontId="15" fillId="0" borderId="7">
      <alignment horizontal="right" vertical="center"/>
    </xf>
    <xf numFmtId="180" fontId="15" fillId="0" borderId="7">
      <alignment horizontal="right" vertical="center"/>
    </xf>
    <xf numFmtId="0" fontId="16" fillId="0" borderId="0">
      <alignment vertical="top"/>
      <protection locked="0"/>
    </xf>
  </cellStyleXfs>
  <cellXfs count="230">
    <xf numFmtId="0" fontId="0" fillId="0" borderId="0" xfId="0" applyFont="1" applyBorder="1"/>
    <xf numFmtId="49" fontId="1" fillId="0" borderId="0" xfId="0" applyNumberFormat="1" applyFont="1" applyBorder="1"/>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left" vertical="center"/>
      <protection locked="0"/>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2" applyNumberFormat="1" applyFont="1" applyBorder="1">
      <alignment horizontal="left" vertical="center" wrapText="1"/>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7" xfId="0" applyFont="1" applyBorder="1" applyAlignment="1" applyProtection="1">
      <alignment horizontal="center" vertical="center"/>
      <protection locked="0"/>
    </xf>
    <xf numFmtId="4" fontId="5" fillId="0" borderId="7" xfId="3" applyNumberFormat="1" applyFont="1" applyBorder="1">
      <alignment horizontal="right" vertical="center"/>
    </xf>
    <xf numFmtId="0" fontId="6" fillId="0" borderId="0" xfId="0" applyFont="1" applyBorder="1" applyProtection="1">
      <protection locked="0"/>
    </xf>
    <xf numFmtId="0" fontId="6" fillId="0" borderId="0" xfId="0" applyFont="1" applyBorder="1"/>
    <xf numFmtId="0" fontId="1" fillId="2" borderId="0" xfId="0" applyFont="1" applyFill="1" applyBorder="1" applyAlignment="1" applyProtection="1">
      <alignment horizontal="right" vertical="center" wrapText="1"/>
      <protection locked="0"/>
    </xf>
    <xf numFmtId="0" fontId="1" fillId="2" borderId="7" xfId="0" applyFont="1" applyFill="1" applyBorder="1" applyAlignment="1" applyProtection="1">
      <alignment horizontal="center" vertical="center"/>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2" borderId="0" xfId="0" applyFont="1" applyFill="1" applyBorder="1" applyAlignment="1" applyProtection="1">
      <alignment horizontal="right" vertical="center" wrapText="1"/>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4" fillId="0" borderId="0" xfId="0" applyFont="1" applyBorder="1" applyAlignment="1">
      <alignmen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6" fontId="5" fillId="0" borderId="7" xfId="0" applyNumberFormat="1" applyFont="1" applyBorder="1" applyAlignment="1">
      <alignment horizontal="right" vertical="center"/>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4" fillId="0" borderId="0" xfId="0" applyFont="1" applyBorder="1" applyProtection="1">
      <protection locked="0"/>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0" xfId="0" applyFont="1" applyBorder="1" applyAlignment="1" applyProtection="1">
      <alignment vertical="top" wrapText="1"/>
      <protection locked="0"/>
    </xf>
    <xf numFmtId="0" fontId="4" fillId="0" borderId="11" xfId="0" applyFont="1" applyBorder="1" applyAlignment="1" applyProtection="1">
      <alignment horizontal="center" vertical="center" wrapText="1"/>
      <protection locked="0"/>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180" fontId="5" fillId="0" borderId="7" xfId="8"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1" fillId="0" borderId="0" xfId="0" applyFont="1" applyBorder="1" applyAlignment="1">
      <alignment vertical="top"/>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2" fillId="0" borderId="7" xfId="0" applyFont="1" applyBorder="1" applyAlignment="1">
      <alignment horizontal="left" vertical="center"/>
    </xf>
    <xf numFmtId="0" fontId="2" fillId="0" borderId="0" xfId="0" applyFont="1" applyBorder="1" applyAlignment="1">
      <alignment horizontal="right" vertical="center" wrapText="1"/>
    </xf>
    <xf numFmtId="49" fontId="4" fillId="0" borderId="7" xfId="0" applyNumberFormat="1" applyFont="1" applyBorder="1" applyAlignment="1">
      <alignment horizontal="center" vertical="center"/>
    </xf>
    <xf numFmtId="0" fontId="2" fillId="0" borderId="7" xfId="0" applyFont="1" applyBorder="1" applyAlignment="1">
      <alignment horizontal="left" vertical="center" wrapText="1" indent="2"/>
    </xf>
    <xf numFmtId="0" fontId="12" fillId="0" borderId="7" xfId="0" applyFont="1" applyBorder="1" applyAlignment="1" applyProtection="1">
      <alignment horizontal="center" vertical="center"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6" fontId="14" fillId="0" borderId="7" xfId="0" applyNumberFormat="1" applyFont="1" applyBorder="1" applyAlignment="1">
      <alignment horizontal="right" vertical="center"/>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7" xfId="0" applyFont="1" applyFill="1" applyBorder="1" applyAlignment="1">
      <alignment horizontal="center" vertical="center"/>
    </xf>
    <xf numFmtId="0" fontId="1" fillId="0" borderId="11" xfId="0" applyFont="1" applyBorder="1" applyAlignment="1" applyProtection="1">
      <alignment horizontal="center" vertical="center" wrapText="1"/>
      <protection locked="0"/>
    </xf>
    <xf numFmtId="0" fontId="2" fillId="0" borderId="7" xfId="0" applyFont="1" applyBorder="1" applyAlignment="1" applyProtection="1">
      <alignment vertical="center"/>
      <protection locked="0"/>
    </xf>
    <xf numFmtId="0" fontId="17" fillId="0" borderId="0" xfId="9" applyFont="1" applyFill="1" applyBorder="1" applyAlignment="1" applyProtection="1"/>
    <xf numFmtId="0" fontId="20" fillId="0" borderId="0" xfId="9" applyFont="1" applyFill="1" applyBorder="1" applyAlignment="1" applyProtection="1"/>
    <xf numFmtId="0" fontId="15" fillId="0" borderId="0" xfId="9" applyFont="1" applyFill="1" applyBorder="1" applyAlignment="1" applyProtection="1">
      <alignment vertical="top"/>
      <protection locked="0"/>
    </xf>
    <xf numFmtId="0" fontId="21" fillId="0" borderId="0" xfId="9" applyFont="1" applyFill="1" applyBorder="1" applyAlignment="1" applyProtection="1"/>
    <xf numFmtId="49" fontId="22" fillId="0" borderId="0" xfId="9" applyNumberFormat="1" applyFont="1" applyFill="1" applyBorder="1" applyAlignment="1" applyProtection="1"/>
    <xf numFmtId="0" fontId="22" fillId="0" borderId="0" xfId="9" applyFont="1" applyFill="1" applyBorder="1" applyAlignment="1" applyProtection="1"/>
    <xf numFmtId="0" fontId="17" fillId="0" borderId="0" xfId="9" applyFont="1" applyFill="1" applyBorder="1" applyAlignment="1" applyProtection="1">
      <alignment vertical="top"/>
      <protection locked="0"/>
    </xf>
    <xf numFmtId="0" fontId="22" fillId="0" borderId="0" xfId="9" applyFont="1" applyFill="1" applyBorder="1" applyAlignment="1" applyProtection="1">
      <alignment vertical="center"/>
    </xf>
    <xf numFmtId="0" fontId="7" fillId="2" borderId="0" xfId="0" applyFont="1" applyFill="1" applyBorder="1" applyAlignment="1" applyProtection="1">
      <alignment horizontal="center" vertical="center" wrapText="1"/>
      <protection locked="0"/>
    </xf>
    <xf numFmtId="0" fontId="0" fillId="0" borderId="0" xfId="0" applyFont="1" applyBorder="1"/>
    <xf numFmtId="0" fontId="2" fillId="2" borderId="0" xfId="0" applyFont="1" applyFill="1" applyBorder="1" applyAlignment="1" applyProtection="1">
      <alignment horizontal="left" vertical="center" wrapText="1"/>
      <protection locked="0"/>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2" borderId="0" xfId="0" applyFont="1" applyFill="1" applyBorder="1" applyAlignment="1" applyProtection="1">
      <alignment horizontal="right"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wrapText="1"/>
      <protection locked="0"/>
    </xf>
    <xf numFmtId="0" fontId="6" fillId="0" borderId="7" xfId="0" applyFont="1" applyBorder="1" applyAlignment="1" applyProtection="1">
      <alignment vertical="top" wrapText="1"/>
      <protection locked="0"/>
    </xf>
    <xf numFmtId="0" fontId="1" fillId="0" borderId="1"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1" fillId="0" borderId="9"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2" borderId="11" xfId="0" applyFont="1" applyFill="1" applyBorder="1" applyAlignment="1">
      <alignment horizontal="right" vertical="center"/>
    </xf>
    <xf numFmtId="0" fontId="2" fillId="2" borderId="11"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1"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6" xfId="0" applyFont="1" applyBorder="1" applyAlignment="1" applyProtection="1">
      <alignment horizontal="center" vertical="center" wrapText="1"/>
      <protection locked="0"/>
    </xf>
    <xf numFmtId="0" fontId="2" fillId="2" borderId="2" xfId="0" applyFont="1" applyFill="1" applyBorder="1" applyAlignment="1">
      <alignment horizontal="center" vertical="center" wrapText="1"/>
    </xf>
    <xf numFmtId="0" fontId="2" fillId="2" borderId="4" xfId="0" applyFont="1" applyFill="1" applyBorder="1" applyAlignment="1">
      <alignment horizontal="left" vertical="center"/>
    </xf>
    <xf numFmtId="0" fontId="12" fillId="2" borderId="1" xfId="0" applyFont="1" applyFill="1" applyBorder="1" applyAlignment="1">
      <alignment horizontal="center" vertical="center"/>
    </xf>
    <xf numFmtId="0" fontId="12" fillId="2" borderId="6" xfId="0" applyFont="1" applyFill="1" applyBorder="1" applyAlignment="1" applyProtection="1">
      <alignment horizontal="center" vertical="center" wrapText="1"/>
      <protection locked="0"/>
    </xf>
    <xf numFmtId="0" fontId="10" fillId="0" borderId="0" xfId="0" applyFont="1" applyBorder="1" applyAlignment="1">
      <alignment horizontal="center"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2" xfId="0" applyFont="1" applyBorder="1" applyAlignment="1" applyProtection="1">
      <alignment horizontal="center" vertical="center"/>
      <protection locked="0"/>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11" fillId="0" borderId="0" xfId="0" applyFont="1" applyBorder="1" applyAlignment="1">
      <alignment horizontal="center" vertical="center"/>
    </xf>
    <xf numFmtId="0" fontId="6" fillId="0" borderId="0" xfId="0" applyFont="1" applyBorder="1"/>
    <xf numFmtId="0" fontId="6" fillId="0" borderId="0" xfId="0" applyFont="1" applyBorder="1" applyProtection="1">
      <protection locked="0"/>
    </xf>
    <xf numFmtId="0" fontId="2" fillId="0" borderId="0" xfId="0" applyFont="1" applyBorder="1" applyAlignment="1">
      <alignment horizontal="left" vertical="center"/>
    </xf>
    <xf numFmtId="0" fontId="1" fillId="2" borderId="0" xfId="0" applyFont="1" applyFill="1" applyBorder="1" applyAlignment="1" applyProtection="1">
      <alignment horizontal="lef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6" fillId="2" borderId="7" xfId="0" applyFont="1" applyFill="1" applyBorder="1" applyAlignment="1" applyProtection="1">
      <alignment vertical="top" wrapText="1"/>
      <protection locked="0"/>
    </xf>
    <xf numFmtId="0" fontId="1" fillId="2" borderId="7" xfId="0" applyFont="1" applyFill="1" applyBorder="1" applyAlignment="1" applyProtection="1">
      <alignment horizontal="right" vertical="center" wrapText="1"/>
      <protection locked="0"/>
    </xf>
    <xf numFmtId="0" fontId="1" fillId="2" borderId="7" xfId="0" applyFont="1" applyFill="1" applyBorder="1" applyAlignment="1" applyProtection="1">
      <alignment horizontal="right" vertical="center"/>
      <protection locked="0"/>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applyAlignment="1" applyProtection="1">
      <alignment horizontal="left" vertical="center"/>
      <protection locked="0"/>
    </xf>
    <xf numFmtId="0" fontId="4" fillId="0" borderId="3" xfId="0" applyFont="1" applyBorder="1" applyAlignment="1" applyProtection="1">
      <alignment horizontal="center" vertical="center"/>
      <protection locked="0"/>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protection locked="0"/>
    </xf>
    <xf numFmtId="0" fontId="4" fillId="0" borderId="2" xfId="0" applyFont="1" applyBorder="1" applyAlignment="1">
      <alignment horizontal="center" vertical="center"/>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center" vertical="center"/>
    </xf>
    <xf numFmtId="0" fontId="4" fillId="0" borderId="6"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0" fontId="4" fillId="2" borderId="1"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8" fillId="0" borderId="0" xfId="0" applyFont="1" applyBorder="1" applyAlignment="1">
      <alignment horizontal="center" vertical="center"/>
    </xf>
    <xf numFmtId="0" fontId="2" fillId="0" borderId="7" xfId="0" applyFont="1" applyBorder="1" applyAlignment="1">
      <alignment horizontal="left" vertical="center" wrapText="1" indent="1"/>
    </xf>
    <xf numFmtId="0" fontId="2" fillId="2" borderId="7" xfId="0" applyFont="1" applyFill="1" applyBorder="1" applyAlignment="1" applyProtection="1">
      <alignment horizontal="left" vertical="center" wrapText="1"/>
      <protection locked="0"/>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9" fillId="0" borderId="0" xfId="0" applyFont="1" applyBorder="1" applyAlignment="1" applyProtection="1">
      <alignment horizontal="right"/>
      <protection locked="0"/>
    </xf>
    <xf numFmtId="0" fontId="1" fillId="0" borderId="4"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49" fontId="4" fillId="0" borderId="5" xfId="0" applyNumberFormat="1" applyFont="1" applyBorder="1" applyAlignment="1" applyProtection="1">
      <alignment horizontal="center" vertical="center" wrapText="1"/>
      <protection locked="0"/>
    </xf>
    <xf numFmtId="0" fontId="8" fillId="0" borderId="0" xfId="0" applyFont="1" applyBorder="1" applyAlignment="1">
      <alignment horizontal="center" vertical="center" wrapText="1"/>
    </xf>
    <xf numFmtId="0" fontId="4" fillId="0" borderId="0" xfId="0" applyFont="1" applyBorder="1" applyProtection="1">
      <protection locked="0"/>
    </xf>
    <xf numFmtId="0" fontId="4" fillId="0" borderId="0" xfId="0" applyFont="1" applyBorder="1"/>
    <xf numFmtId="0" fontId="4" fillId="0" borderId="3"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protection locked="0"/>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2" borderId="0" xfId="0" applyFont="1" applyFill="1" applyBorder="1" applyAlignment="1">
      <alignment horizontal="left" vertical="center"/>
    </xf>
    <xf numFmtId="176" fontId="5" fillId="0" borderId="0" xfId="0" applyNumberFormat="1" applyFont="1" applyBorder="1" applyAlignment="1">
      <alignment horizontal="left" vertical="center"/>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3" fillId="0" borderId="0" xfId="0" applyFont="1" applyBorder="1" applyAlignment="1">
      <alignment horizontal="center" vertical="center" wrapText="1"/>
    </xf>
    <xf numFmtId="0" fontId="3" fillId="0" borderId="0" xfId="0" applyFont="1" applyBorder="1" applyAlignment="1" applyProtection="1">
      <alignment horizontal="center" vertical="center" wrapText="1"/>
      <protection locked="0"/>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1" fillId="2" borderId="0" xfId="0" applyFont="1" applyFill="1" applyBorder="1" applyAlignment="1" applyProtection="1">
      <alignment horizontal="right" vertical="center"/>
      <protection locked="0"/>
    </xf>
    <xf numFmtId="0" fontId="1"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0" borderId="1" xfId="0" applyFont="1" applyBorder="1" applyAlignment="1">
      <alignment horizontal="center" vertical="center"/>
    </xf>
  </cellXfs>
  <cellStyles count="10">
    <cellStyle name="DateStyle" xfId="5"/>
    <cellStyle name="DateTimeStyle" xfId="6"/>
    <cellStyle name="IntegralNumberStyle" xfId="8"/>
    <cellStyle name="MoneyStyle" xfId="3"/>
    <cellStyle name="Normal" xfId="9"/>
    <cellStyle name="NumberStyle" xfId="1"/>
    <cellStyle name="PercentStyle" xfId="7"/>
    <cellStyle name="TextStyle" xfId="2"/>
    <cellStyle name="TimeStyle" xfId="4"/>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outlinePr summaryRight="0"/>
    <pageSetUpPr fitToPage="1"/>
  </sheetPr>
  <dimension ref="A1:D36"/>
  <sheetViews>
    <sheetView showGridLines="0" showZeros="0" workbookViewId="0"/>
  </sheetViews>
  <sheetFormatPr defaultColWidth="8.5546875" defaultRowHeight="12.75" customHeight="1"/>
  <cols>
    <col min="1" max="4" width="41" customWidth="1"/>
  </cols>
  <sheetData>
    <row r="1" spans="1:4" ht="15" customHeight="1">
      <c r="A1" s="23"/>
      <c r="B1" s="23"/>
      <c r="C1" s="23"/>
      <c r="D1" s="34" t="s">
        <v>0</v>
      </c>
    </row>
    <row r="2" spans="1:4" ht="41.25" customHeight="1">
      <c r="A2" s="96" t="str">
        <f>"2025"&amp;"年部门财务收支预算总表"</f>
        <v>2025年部门财务收支预算总表</v>
      </c>
      <c r="B2" s="97"/>
      <c r="C2" s="97"/>
      <c r="D2" s="97"/>
    </row>
    <row r="3" spans="1:4" ht="17.25" customHeight="1">
      <c r="A3" s="98" t="str">
        <f>"单位名称："&amp;"昆明市经开人民医院"</f>
        <v>单位名称：昆明市经开人民医院</v>
      </c>
      <c r="B3" s="99"/>
      <c r="D3" s="70" t="s">
        <v>1</v>
      </c>
    </row>
    <row r="4" spans="1:4" ht="23.25" customHeight="1">
      <c r="A4" s="100" t="s">
        <v>2</v>
      </c>
      <c r="B4" s="101"/>
      <c r="C4" s="100" t="s">
        <v>3</v>
      </c>
      <c r="D4" s="101"/>
    </row>
    <row r="5" spans="1:4" ht="24" customHeight="1">
      <c r="A5" s="77" t="s">
        <v>4</v>
      </c>
      <c r="B5" s="77" t="s">
        <v>5</v>
      </c>
      <c r="C5" s="77" t="s">
        <v>6</v>
      </c>
      <c r="D5" s="77" t="s">
        <v>5</v>
      </c>
    </row>
    <row r="6" spans="1:4" ht="17.25" customHeight="1">
      <c r="A6" s="78" t="s">
        <v>7</v>
      </c>
      <c r="B6" s="45">
        <v>5406347</v>
      </c>
      <c r="C6" s="78" t="s">
        <v>8</v>
      </c>
      <c r="D6" s="45"/>
    </row>
    <row r="7" spans="1:4" ht="17.25" customHeight="1">
      <c r="A7" s="78" t="s">
        <v>9</v>
      </c>
      <c r="B7" s="45"/>
      <c r="C7" s="78" t="s">
        <v>10</v>
      </c>
      <c r="D7" s="45"/>
    </row>
    <row r="8" spans="1:4" ht="17.25" customHeight="1">
      <c r="A8" s="78" t="s">
        <v>11</v>
      </c>
      <c r="B8" s="45"/>
      <c r="C8" s="87" t="s">
        <v>12</v>
      </c>
      <c r="D8" s="45"/>
    </row>
    <row r="9" spans="1:4" ht="17.25" customHeight="1">
      <c r="A9" s="78" t="s">
        <v>13</v>
      </c>
      <c r="B9" s="45"/>
      <c r="C9" s="87" t="s">
        <v>14</v>
      </c>
      <c r="D9" s="45"/>
    </row>
    <row r="10" spans="1:4" ht="17.25" customHeight="1">
      <c r="A10" s="78" t="s">
        <v>15</v>
      </c>
      <c r="B10" s="45">
        <v>78901200</v>
      </c>
      <c r="C10" s="87" t="s">
        <v>16</v>
      </c>
      <c r="D10" s="45"/>
    </row>
    <row r="11" spans="1:4" ht="17.25" customHeight="1">
      <c r="A11" s="78" t="s">
        <v>17</v>
      </c>
      <c r="B11" s="45">
        <v>78901200</v>
      </c>
      <c r="C11" s="87" t="s">
        <v>18</v>
      </c>
      <c r="D11" s="45"/>
    </row>
    <row r="12" spans="1:4" ht="17.25" customHeight="1">
      <c r="A12" s="78" t="s">
        <v>19</v>
      </c>
      <c r="B12" s="45"/>
      <c r="C12" s="18" t="s">
        <v>20</v>
      </c>
      <c r="D12" s="45"/>
    </row>
    <row r="13" spans="1:4" ht="17.25" customHeight="1">
      <c r="A13" s="78" t="s">
        <v>21</v>
      </c>
      <c r="B13" s="45"/>
      <c r="C13" s="18" t="s">
        <v>22</v>
      </c>
      <c r="D13" s="45">
        <v>4476347</v>
      </c>
    </row>
    <row r="14" spans="1:4" ht="17.25" customHeight="1">
      <c r="A14" s="78" t="s">
        <v>23</v>
      </c>
      <c r="B14" s="45"/>
      <c r="C14" s="18" t="s">
        <v>24</v>
      </c>
      <c r="D14" s="45">
        <v>77731200</v>
      </c>
    </row>
    <row r="15" spans="1:4" ht="17.25" customHeight="1">
      <c r="A15" s="78" t="s">
        <v>25</v>
      </c>
      <c r="B15" s="45"/>
      <c r="C15" s="18" t="s">
        <v>26</v>
      </c>
      <c r="D15" s="45"/>
    </row>
    <row r="16" spans="1:4" ht="17.25" customHeight="1">
      <c r="A16" s="73"/>
      <c r="B16" s="45"/>
      <c r="C16" s="18" t="s">
        <v>27</v>
      </c>
      <c r="D16" s="45"/>
    </row>
    <row r="17" spans="1:4" ht="17.25" customHeight="1">
      <c r="A17" s="79"/>
      <c r="B17" s="45"/>
      <c r="C17" s="18" t="s">
        <v>28</v>
      </c>
      <c r="D17" s="45"/>
    </row>
    <row r="18" spans="1:4" ht="17.25" customHeight="1">
      <c r="A18" s="79"/>
      <c r="B18" s="45"/>
      <c r="C18" s="18" t="s">
        <v>29</v>
      </c>
      <c r="D18" s="45"/>
    </row>
    <row r="19" spans="1:4" ht="17.25" customHeight="1">
      <c r="A19" s="79"/>
      <c r="B19" s="45"/>
      <c r="C19" s="18" t="s">
        <v>30</v>
      </c>
      <c r="D19" s="45"/>
    </row>
    <row r="20" spans="1:4" ht="17.25" customHeight="1">
      <c r="A20" s="79"/>
      <c r="B20" s="45"/>
      <c r="C20" s="18" t="s">
        <v>31</v>
      </c>
      <c r="D20" s="45"/>
    </row>
    <row r="21" spans="1:4" ht="17.25" customHeight="1">
      <c r="A21" s="79"/>
      <c r="B21" s="45"/>
      <c r="C21" s="18" t="s">
        <v>32</v>
      </c>
      <c r="D21" s="45"/>
    </row>
    <row r="22" spans="1:4" ht="17.25" customHeight="1">
      <c r="A22" s="79"/>
      <c r="B22" s="45"/>
      <c r="C22" s="18" t="s">
        <v>33</v>
      </c>
      <c r="D22" s="45"/>
    </row>
    <row r="23" spans="1:4" ht="17.25" customHeight="1">
      <c r="A23" s="79"/>
      <c r="B23" s="45"/>
      <c r="C23" s="18" t="s">
        <v>34</v>
      </c>
      <c r="D23" s="45"/>
    </row>
    <row r="24" spans="1:4" ht="17.25" customHeight="1">
      <c r="A24" s="79"/>
      <c r="B24" s="45"/>
      <c r="C24" s="18" t="s">
        <v>35</v>
      </c>
      <c r="D24" s="45">
        <v>2100000</v>
      </c>
    </row>
    <row r="25" spans="1:4" ht="17.25" customHeight="1">
      <c r="A25" s="79"/>
      <c r="B25" s="45"/>
      <c r="C25" s="18" t="s">
        <v>36</v>
      </c>
      <c r="D25" s="45"/>
    </row>
    <row r="26" spans="1:4" ht="17.25" customHeight="1">
      <c r="A26" s="79"/>
      <c r="B26" s="45"/>
      <c r="C26" s="73" t="s">
        <v>37</v>
      </c>
      <c r="D26" s="45"/>
    </row>
    <row r="27" spans="1:4" ht="17.25" customHeight="1">
      <c r="A27" s="79"/>
      <c r="B27" s="45"/>
      <c r="C27" s="18" t="s">
        <v>38</v>
      </c>
      <c r="D27" s="45"/>
    </row>
    <row r="28" spans="1:4" ht="16.5" customHeight="1">
      <c r="A28" s="79"/>
      <c r="B28" s="45"/>
      <c r="C28" s="18" t="s">
        <v>39</v>
      </c>
      <c r="D28" s="45"/>
    </row>
    <row r="29" spans="1:4" ht="16.5" customHeight="1">
      <c r="A29" s="79"/>
      <c r="B29" s="45"/>
      <c r="C29" s="73" t="s">
        <v>40</v>
      </c>
      <c r="D29" s="45"/>
    </row>
    <row r="30" spans="1:4" ht="17.25" customHeight="1">
      <c r="A30" s="79"/>
      <c r="B30" s="45"/>
      <c r="C30" s="73" t="s">
        <v>41</v>
      </c>
      <c r="D30" s="45"/>
    </row>
    <row r="31" spans="1:4" ht="17.25" customHeight="1">
      <c r="A31" s="79"/>
      <c r="B31" s="45"/>
      <c r="C31" s="18" t="s">
        <v>42</v>
      </c>
      <c r="D31" s="45"/>
    </row>
    <row r="32" spans="1:4" ht="16.5" customHeight="1">
      <c r="A32" s="79" t="s">
        <v>43</v>
      </c>
      <c r="B32" s="45">
        <v>84307547</v>
      </c>
      <c r="C32" s="79" t="s">
        <v>44</v>
      </c>
      <c r="D32" s="45">
        <v>84307547</v>
      </c>
    </row>
    <row r="33" spans="1:4" ht="16.5" customHeight="1">
      <c r="A33" s="73" t="s">
        <v>45</v>
      </c>
      <c r="B33" s="45"/>
      <c r="C33" s="73" t="s">
        <v>46</v>
      </c>
      <c r="D33" s="45"/>
    </row>
    <row r="34" spans="1:4" ht="16.5" customHeight="1">
      <c r="A34" s="18" t="s">
        <v>47</v>
      </c>
      <c r="B34" s="45"/>
      <c r="C34" s="18" t="s">
        <v>47</v>
      </c>
      <c r="D34" s="45"/>
    </row>
    <row r="35" spans="1:4" ht="16.5" customHeight="1">
      <c r="A35" s="18" t="s">
        <v>48</v>
      </c>
      <c r="B35" s="45"/>
      <c r="C35" s="18" t="s">
        <v>49</v>
      </c>
      <c r="D35" s="45"/>
    </row>
    <row r="36" spans="1:4" ht="16.5" customHeight="1">
      <c r="A36" s="80" t="s">
        <v>50</v>
      </c>
      <c r="B36" s="45">
        <v>84307547</v>
      </c>
      <c r="C36" s="80" t="s">
        <v>51</v>
      </c>
      <c r="D36" s="45">
        <v>84307547</v>
      </c>
    </row>
  </sheetData>
  <mergeCells count="4">
    <mergeCell ref="A2:D2"/>
    <mergeCell ref="A3:B3"/>
    <mergeCell ref="A4:B4"/>
    <mergeCell ref="C4:D4"/>
  </mergeCells>
  <phoneticPr fontId="18" type="noConversion"/>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sheetPr>
    <outlinePr summaryRight="0"/>
    <pageSetUpPr fitToPage="1"/>
  </sheetPr>
  <dimension ref="A1:F11"/>
  <sheetViews>
    <sheetView showZeros="0" workbookViewId="0">
      <selection activeCell="B17" sqref="B17"/>
    </sheetView>
  </sheetViews>
  <sheetFormatPr defaultColWidth="9.109375" defaultRowHeight="14.25" customHeight="1"/>
  <cols>
    <col min="1" max="1" width="32.109375" customWidth="1"/>
    <col min="2" max="2" width="20.6640625" customWidth="1"/>
    <col min="3" max="3" width="32.109375" customWidth="1"/>
    <col min="4" max="4" width="27.6640625" customWidth="1"/>
    <col min="5" max="6" width="36.6640625" customWidth="1"/>
  </cols>
  <sheetData>
    <row r="1" spans="1:6" ht="12" customHeight="1">
      <c r="A1" s="62">
        <v>1</v>
      </c>
      <c r="B1" s="63">
        <v>0</v>
      </c>
      <c r="C1" s="62">
        <v>1</v>
      </c>
      <c r="D1" s="64"/>
      <c r="E1" s="64"/>
      <c r="F1" s="61" t="s">
        <v>415</v>
      </c>
    </row>
    <row r="2" spans="1:6" ht="42" customHeight="1">
      <c r="A2" s="185" t="str">
        <f>"2025"&amp;"年部门政府性基金预算支出预算表"</f>
        <v>2025年部门政府性基金预算支出预算表</v>
      </c>
      <c r="B2" s="185" t="s">
        <v>416</v>
      </c>
      <c r="C2" s="186"/>
      <c r="D2" s="132"/>
      <c r="E2" s="132"/>
      <c r="F2" s="132"/>
    </row>
    <row r="3" spans="1:6" ht="13.5" customHeight="1">
      <c r="A3" s="156" t="str">
        <f>"单位名称："&amp;"昆明市经开人民医院"</f>
        <v>单位名称：昆明市经开人民医院</v>
      </c>
      <c r="B3" s="156" t="s">
        <v>417</v>
      </c>
      <c r="C3" s="187"/>
      <c r="D3" s="64"/>
      <c r="E3" s="64"/>
      <c r="F3" s="61" t="s">
        <v>1</v>
      </c>
    </row>
    <row r="4" spans="1:6" ht="19.5" customHeight="1">
      <c r="A4" s="140" t="s">
        <v>171</v>
      </c>
      <c r="B4" s="189" t="s">
        <v>72</v>
      </c>
      <c r="C4" s="140" t="s">
        <v>73</v>
      </c>
      <c r="D4" s="162" t="s">
        <v>418</v>
      </c>
      <c r="E4" s="136"/>
      <c r="F4" s="137"/>
    </row>
    <row r="5" spans="1:6" ht="18.75" customHeight="1">
      <c r="A5" s="175"/>
      <c r="B5" s="190"/>
      <c r="C5" s="175"/>
      <c r="D5" s="8" t="s">
        <v>55</v>
      </c>
      <c r="E5" s="7" t="s">
        <v>75</v>
      </c>
      <c r="F5" s="8" t="s">
        <v>76</v>
      </c>
    </row>
    <row r="6" spans="1:6" ht="18.75" customHeight="1">
      <c r="A6" s="36">
        <v>1</v>
      </c>
      <c r="B6" s="65" t="s">
        <v>83</v>
      </c>
      <c r="C6" s="36">
        <v>3</v>
      </c>
      <c r="D6" s="66">
        <v>4</v>
      </c>
      <c r="E6" s="66">
        <v>5</v>
      </c>
      <c r="F6" s="66">
        <v>6</v>
      </c>
    </row>
    <row r="7" spans="1:6" ht="21" customHeight="1">
      <c r="A7" s="11"/>
      <c r="B7" s="11"/>
      <c r="C7" s="11"/>
      <c r="D7" s="45"/>
      <c r="E7" s="45"/>
      <c r="F7" s="45"/>
    </row>
    <row r="8" spans="1:6" ht="21" customHeight="1">
      <c r="A8" s="11"/>
      <c r="B8" s="11"/>
      <c r="C8" s="11"/>
      <c r="D8" s="45"/>
      <c r="E8" s="45"/>
      <c r="F8" s="45"/>
    </row>
    <row r="9" spans="1:6" ht="18.75" customHeight="1">
      <c r="A9" s="104" t="s">
        <v>161</v>
      </c>
      <c r="B9" s="104" t="s">
        <v>161</v>
      </c>
      <c r="C9" s="188" t="s">
        <v>161</v>
      </c>
      <c r="D9" s="45"/>
      <c r="E9" s="45"/>
      <c r="F9" s="45"/>
    </row>
    <row r="11" spans="1:6" s="93" customFormat="1" ht="14.25" customHeight="1">
      <c r="A11" s="91" t="s">
        <v>496</v>
      </c>
      <c r="B11" s="92"/>
    </row>
  </sheetData>
  <mergeCells count="7">
    <mergeCell ref="A2:F2"/>
    <mergeCell ref="A3:C3"/>
    <mergeCell ref="D4:F4"/>
    <mergeCell ref="A9:C9"/>
    <mergeCell ref="A4:A5"/>
    <mergeCell ref="B4:B5"/>
    <mergeCell ref="C4:C5"/>
  </mergeCells>
  <phoneticPr fontId="18" type="noConversion"/>
  <printOptions horizontalCentered="1"/>
  <pageMargins left="0.37" right="0.37" top="0.56000000000000005" bottom="0.56000000000000005" header="0.48" footer="0.48"/>
  <pageSetup paperSize="9" scale="98" orientation="landscape"/>
</worksheet>
</file>

<file path=xl/worksheets/sheet11.xml><?xml version="1.0" encoding="utf-8"?>
<worksheet xmlns="http://schemas.openxmlformats.org/spreadsheetml/2006/main" xmlns:r="http://schemas.openxmlformats.org/officeDocument/2006/relationships">
  <sheetPr>
    <outlinePr summaryRight="0"/>
    <pageSetUpPr fitToPage="1"/>
  </sheetPr>
  <dimension ref="A1:S22"/>
  <sheetViews>
    <sheetView showZeros="0" topLeftCell="B1" workbookViewId="0"/>
  </sheetViews>
  <sheetFormatPr defaultColWidth="9.109375" defaultRowHeight="14.25" customHeight="1"/>
  <cols>
    <col min="1" max="2" width="32.5546875" customWidth="1"/>
    <col min="3" max="3" width="41.109375" customWidth="1"/>
    <col min="4" max="4" width="21.6640625" customWidth="1"/>
    <col min="5" max="5" width="35.33203125" customWidth="1"/>
    <col min="6" max="6" width="7.6640625" customWidth="1"/>
    <col min="7" max="7" width="11.109375" customWidth="1"/>
    <col min="8" max="8" width="13.33203125" customWidth="1"/>
    <col min="9" max="18" width="20" customWidth="1"/>
    <col min="19" max="19" width="19.88671875" customWidth="1"/>
  </cols>
  <sheetData>
    <row r="1" spans="1:19" ht="15.75" customHeight="1">
      <c r="B1" s="47"/>
      <c r="C1" s="47"/>
      <c r="R1" s="2"/>
      <c r="S1" s="2" t="s">
        <v>419</v>
      </c>
    </row>
    <row r="2" spans="1:19" ht="41.25" customHeight="1">
      <c r="A2" s="191" t="str">
        <f>"2025"&amp;"年部门政府采购预算表"</f>
        <v>2025年部门政府采购预算表</v>
      </c>
      <c r="B2" s="154"/>
      <c r="C2" s="154"/>
      <c r="D2" s="155"/>
      <c r="E2" s="155"/>
      <c r="F2" s="155"/>
      <c r="G2" s="155"/>
      <c r="H2" s="155"/>
      <c r="I2" s="155"/>
      <c r="J2" s="155"/>
      <c r="K2" s="155"/>
      <c r="L2" s="155"/>
      <c r="M2" s="154"/>
      <c r="N2" s="155"/>
      <c r="O2" s="155"/>
      <c r="P2" s="154"/>
      <c r="Q2" s="155"/>
      <c r="R2" s="154"/>
      <c r="S2" s="154"/>
    </row>
    <row r="3" spans="1:19" ht="18.75" customHeight="1">
      <c r="A3" s="147" t="str">
        <f>"单位名称："&amp;"昆明市经开人民医院"</f>
        <v>单位名称：昆明市经开人民医院</v>
      </c>
      <c r="B3" s="192"/>
      <c r="C3" s="192"/>
      <c r="D3" s="193"/>
      <c r="E3" s="193"/>
      <c r="F3" s="193"/>
      <c r="G3" s="193"/>
      <c r="H3" s="193"/>
      <c r="I3" s="4"/>
      <c r="J3" s="4"/>
      <c r="K3" s="4"/>
      <c r="L3" s="4"/>
      <c r="R3" s="5"/>
      <c r="S3" s="61" t="s">
        <v>1</v>
      </c>
    </row>
    <row r="4" spans="1:19" ht="15.75" customHeight="1">
      <c r="A4" s="177" t="s">
        <v>170</v>
      </c>
      <c r="B4" s="204" t="s">
        <v>171</v>
      </c>
      <c r="C4" s="204" t="s">
        <v>420</v>
      </c>
      <c r="D4" s="206" t="s">
        <v>421</v>
      </c>
      <c r="E4" s="206" t="s">
        <v>422</v>
      </c>
      <c r="F4" s="206" t="s">
        <v>423</v>
      </c>
      <c r="G4" s="206" t="s">
        <v>424</v>
      </c>
      <c r="H4" s="206" t="s">
        <v>425</v>
      </c>
      <c r="I4" s="194" t="s">
        <v>178</v>
      </c>
      <c r="J4" s="194"/>
      <c r="K4" s="194"/>
      <c r="L4" s="194"/>
      <c r="M4" s="160"/>
      <c r="N4" s="194"/>
      <c r="O4" s="194"/>
      <c r="P4" s="159"/>
      <c r="Q4" s="194"/>
      <c r="R4" s="160"/>
      <c r="S4" s="161"/>
    </row>
    <row r="5" spans="1:19" ht="17.25" customHeight="1">
      <c r="A5" s="179"/>
      <c r="B5" s="205"/>
      <c r="C5" s="205"/>
      <c r="D5" s="207"/>
      <c r="E5" s="207"/>
      <c r="F5" s="207"/>
      <c r="G5" s="207"/>
      <c r="H5" s="207"/>
      <c r="I5" s="207" t="s">
        <v>55</v>
      </c>
      <c r="J5" s="207" t="s">
        <v>58</v>
      </c>
      <c r="K5" s="207" t="s">
        <v>426</v>
      </c>
      <c r="L5" s="207" t="s">
        <v>427</v>
      </c>
      <c r="M5" s="209" t="s">
        <v>428</v>
      </c>
      <c r="N5" s="195" t="s">
        <v>429</v>
      </c>
      <c r="O5" s="195"/>
      <c r="P5" s="196"/>
      <c r="Q5" s="195"/>
      <c r="R5" s="197"/>
      <c r="S5" s="198"/>
    </row>
    <row r="6" spans="1:19" ht="54" customHeight="1">
      <c r="A6" s="178"/>
      <c r="B6" s="198"/>
      <c r="C6" s="198"/>
      <c r="D6" s="208"/>
      <c r="E6" s="208"/>
      <c r="F6" s="208"/>
      <c r="G6" s="208"/>
      <c r="H6" s="208"/>
      <c r="I6" s="208"/>
      <c r="J6" s="208" t="s">
        <v>57</v>
      </c>
      <c r="K6" s="208"/>
      <c r="L6" s="208"/>
      <c r="M6" s="210"/>
      <c r="N6" s="50" t="s">
        <v>57</v>
      </c>
      <c r="O6" s="50" t="s">
        <v>64</v>
      </c>
      <c r="P6" s="49" t="s">
        <v>65</v>
      </c>
      <c r="Q6" s="50" t="s">
        <v>66</v>
      </c>
      <c r="R6" s="55" t="s">
        <v>67</v>
      </c>
      <c r="S6" s="49" t="s">
        <v>68</v>
      </c>
    </row>
    <row r="7" spans="1:19" ht="18" customHeight="1">
      <c r="A7" s="58">
        <v>1</v>
      </c>
      <c r="B7" s="58" t="s">
        <v>83</v>
      </c>
      <c r="C7" s="59">
        <v>3</v>
      </c>
      <c r="D7" s="59">
        <v>4</v>
      </c>
      <c r="E7" s="58">
        <v>5</v>
      </c>
      <c r="F7" s="58">
        <v>6</v>
      </c>
      <c r="G7" s="58">
        <v>7</v>
      </c>
      <c r="H7" s="58">
        <v>8</v>
      </c>
      <c r="I7" s="58">
        <v>9</v>
      </c>
      <c r="J7" s="58">
        <v>10</v>
      </c>
      <c r="K7" s="58">
        <v>11</v>
      </c>
      <c r="L7" s="58">
        <v>12</v>
      </c>
      <c r="M7" s="58">
        <v>13</v>
      </c>
      <c r="N7" s="58">
        <v>14</v>
      </c>
      <c r="O7" s="58">
        <v>15</v>
      </c>
      <c r="P7" s="58">
        <v>16</v>
      </c>
      <c r="Q7" s="58">
        <v>17</v>
      </c>
      <c r="R7" s="58">
        <v>18</v>
      </c>
      <c r="S7" s="58">
        <v>19</v>
      </c>
    </row>
    <row r="8" spans="1:19" ht="21" customHeight="1">
      <c r="A8" s="51" t="s">
        <v>188</v>
      </c>
      <c r="B8" s="52" t="s">
        <v>70</v>
      </c>
      <c r="C8" s="52" t="s">
        <v>280</v>
      </c>
      <c r="D8" s="53" t="s">
        <v>430</v>
      </c>
      <c r="E8" s="53" t="s">
        <v>431</v>
      </c>
      <c r="F8" s="53" t="s">
        <v>432</v>
      </c>
      <c r="G8" s="60">
        <v>10</v>
      </c>
      <c r="H8" s="45"/>
      <c r="I8" s="45">
        <v>20000</v>
      </c>
      <c r="J8" s="45"/>
      <c r="K8" s="45"/>
      <c r="L8" s="45"/>
      <c r="M8" s="45"/>
      <c r="N8" s="45">
        <v>20000</v>
      </c>
      <c r="O8" s="45">
        <v>20000</v>
      </c>
      <c r="P8" s="45"/>
      <c r="Q8" s="45"/>
      <c r="R8" s="45"/>
      <c r="S8" s="45"/>
    </row>
    <row r="9" spans="1:19" ht="21" customHeight="1">
      <c r="A9" s="51" t="s">
        <v>188</v>
      </c>
      <c r="B9" s="52" t="s">
        <v>70</v>
      </c>
      <c r="C9" s="52" t="s">
        <v>280</v>
      </c>
      <c r="D9" s="53" t="s">
        <v>433</v>
      </c>
      <c r="E9" s="53" t="s">
        <v>434</v>
      </c>
      <c r="F9" s="53" t="s">
        <v>432</v>
      </c>
      <c r="G9" s="60">
        <v>16</v>
      </c>
      <c r="H9" s="45"/>
      <c r="I9" s="45">
        <v>19200</v>
      </c>
      <c r="J9" s="45"/>
      <c r="K9" s="45"/>
      <c r="L9" s="45"/>
      <c r="M9" s="45"/>
      <c r="N9" s="45">
        <v>19200</v>
      </c>
      <c r="O9" s="45">
        <v>19200</v>
      </c>
      <c r="P9" s="45"/>
      <c r="Q9" s="45"/>
      <c r="R9" s="45"/>
      <c r="S9" s="45"/>
    </row>
    <row r="10" spans="1:19" ht="21" customHeight="1">
      <c r="A10" s="51" t="s">
        <v>188</v>
      </c>
      <c r="B10" s="52" t="s">
        <v>70</v>
      </c>
      <c r="C10" s="52" t="s">
        <v>280</v>
      </c>
      <c r="D10" s="53" t="s">
        <v>435</v>
      </c>
      <c r="E10" s="53" t="s">
        <v>435</v>
      </c>
      <c r="F10" s="53" t="s">
        <v>432</v>
      </c>
      <c r="G10" s="60">
        <v>6</v>
      </c>
      <c r="H10" s="45"/>
      <c r="I10" s="45">
        <v>30000</v>
      </c>
      <c r="J10" s="45"/>
      <c r="K10" s="45"/>
      <c r="L10" s="45"/>
      <c r="M10" s="45"/>
      <c r="N10" s="45">
        <v>30000</v>
      </c>
      <c r="O10" s="45">
        <v>30000</v>
      </c>
      <c r="P10" s="45"/>
      <c r="Q10" s="45"/>
      <c r="R10" s="45"/>
      <c r="S10" s="45"/>
    </row>
    <row r="11" spans="1:19" ht="21" customHeight="1">
      <c r="A11" s="51" t="s">
        <v>188</v>
      </c>
      <c r="B11" s="52" t="s">
        <v>70</v>
      </c>
      <c r="C11" s="52" t="s">
        <v>280</v>
      </c>
      <c r="D11" s="53" t="s">
        <v>436</v>
      </c>
      <c r="E11" s="53" t="s">
        <v>436</v>
      </c>
      <c r="F11" s="53" t="s">
        <v>432</v>
      </c>
      <c r="G11" s="60">
        <v>2</v>
      </c>
      <c r="H11" s="45"/>
      <c r="I11" s="45">
        <v>40000</v>
      </c>
      <c r="J11" s="45"/>
      <c r="K11" s="45"/>
      <c r="L11" s="45"/>
      <c r="M11" s="45"/>
      <c r="N11" s="45">
        <v>40000</v>
      </c>
      <c r="O11" s="45">
        <v>40000</v>
      </c>
      <c r="P11" s="45"/>
      <c r="Q11" s="45"/>
      <c r="R11" s="45"/>
      <c r="S11" s="45"/>
    </row>
    <row r="12" spans="1:19" ht="21" customHeight="1">
      <c r="A12" s="51" t="s">
        <v>188</v>
      </c>
      <c r="B12" s="52" t="s">
        <v>70</v>
      </c>
      <c r="C12" s="52" t="s">
        <v>280</v>
      </c>
      <c r="D12" s="53" t="s">
        <v>437</v>
      </c>
      <c r="E12" s="53" t="s">
        <v>437</v>
      </c>
      <c r="F12" s="53" t="s">
        <v>432</v>
      </c>
      <c r="G12" s="60">
        <v>1</v>
      </c>
      <c r="H12" s="45"/>
      <c r="I12" s="45">
        <v>20000</v>
      </c>
      <c r="J12" s="45"/>
      <c r="K12" s="45"/>
      <c r="L12" s="45"/>
      <c r="M12" s="45"/>
      <c r="N12" s="45">
        <v>20000</v>
      </c>
      <c r="O12" s="45">
        <v>20000</v>
      </c>
      <c r="P12" s="45"/>
      <c r="Q12" s="45"/>
      <c r="R12" s="45"/>
      <c r="S12" s="45"/>
    </row>
    <row r="13" spans="1:19" ht="21" customHeight="1">
      <c r="A13" s="51" t="s">
        <v>188</v>
      </c>
      <c r="B13" s="52" t="s">
        <v>70</v>
      </c>
      <c r="C13" s="52" t="s">
        <v>280</v>
      </c>
      <c r="D13" s="53" t="s">
        <v>438</v>
      </c>
      <c r="E13" s="53" t="s">
        <v>438</v>
      </c>
      <c r="F13" s="53" t="s">
        <v>432</v>
      </c>
      <c r="G13" s="60">
        <v>640</v>
      </c>
      <c r="H13" s="45"/>
      <c r="I13" s="45">
        <v>80000</v>
      </c>
      <c r="J13" s="45"/>
      <c r="K13" s="45"/>
      <c r="L13" s="45"/>
      <c r="M13" s="45"/>
      <c r="N13" s="45">
        <v>80000</v>
      </c>
      <c r="O13" s="45">
        <v>80000</v>
      </c>
      <c r="P13" s="45"/>
      <c r="Q13" s="45"/>
      <c r="R13" s="45"/>
      <c r="S13" s="45"/>
    </row>
    <row r="14" spans="1:19" ht="21" customHeight="1">
      <c r="A14" s="51" t="s">
        <v>188</v>
      </c>
      <c r="B14" s="52" t="s">
        <v>70</v>
      </c>
      <c r="C14" s="52" t="s">
        <v>280</v>
      </c>
      <c r="D14" s="53" t="s">
        <v>439</v>
      </c>
      <c r="E14" s="53" t="s">
        <v>440</v>
      </c>
      <c r="F14" s="53" t="s">
        <v>432</v>
      </c>
      <c r="G14" s="60">
        <v>1</v>
      </c>
      <c r="H14" s="45"/>
      <c r="I14" s="45">
        <v>40000</v>
      </c>
      <c r="J14" s="45"/>
      <c r="K14" s="45"/>
      <c r="L14" s="45"/>
      <c r="M14" s="45"/>
      <c r="N14" s="45">
        <v>40000</v>
      </c>
      <c r="O14" s="45">
        <v>40000</v>
      </c>
      <c r="P14" s="45"/>
      <c r="Q14" s="45"/>
      <c r="R14" s="45"/>
      <c r="S14" s="45"/>
    </row>
    <row r="15" spans="1:19" ht="21" customHeight="1">
      <c r="A15" s="51" t="s">
        <v>188</v>
      </c>
      <c r="B15" s="52" t="s">
        <v>70</v>
      </c>
      <c r="C15" s="52" t="s">
        <v>280</v>
      </c>
      <c r="D15" s="53" t="s">
        <v>441</v>
      </c>
      <c r="E15" s="53" t="s">
        <v>441</v>
      </c>
      <c r="F15" s="53" t="s">
        <v>432</v>
      </c>
      <c r="G15" s="60">
        <v>10</v>
      </c>
      <c r="H15" s="45"/>
      <c r="I15" s="45">
        <v>30000</v>
      </c>
      <c r="J15" s="45"/>
      <c r="K15" s="45"/>
      <c r="L15" s="45"/>
      <c r="M15" s="45"/>
      <c r="N15" s="45">
        <v>30000</v>
      </c>
      <c r="O15" s="45">
        <v>30000</v>
      </c>
      <c r="P15" s="45"/>
      <c r="Q15" s="45"/>
      <c r="R15" s="45"/>
      <c r="S15" s="45"/>
    </row>
    <row r="16" spans="1:19" ht="21" customHeight="1">
      <c r="A16" s="51" t="s">
        <v>188</v>
      </c>
      <c r="B16" s="52" t="s">
        <v>70</v>
      </c>
      <c r="C16" s="52" t="s">
        <v>280</v>
      </c>
      <c r="D16" s="53" t="s">
        <v>442</v>
      </c>
      <c r="E16" s="53" t="s">
        <v>443</v>
      </c>
      <c r="F16" s="53" t="s">
        <v>432</v>
      </c>
      <c r="G16" s="60">
        <v>25</v>
      </c>
      <c r="H16" s="45"/>
      <c r="I16" s="45">
        <v>50000</v>
      </c>
      <c r="J16" s="45"/>
      <c r="K16" s="45"/>
      <c r="L16" s="45"/>
      <c r="M16" s="45"/>
      <c r="N16" s="45">
        <v>50000</v>
      </c>
      <c r="O16" s="45">
        <v>50000</v>
      </c>
      <c r="P16" s="45"/>
      <c r="Q16" s="45"/>
      <c r="R16" s="45"/>
      <c r="S16" s="45"/>
    </row>
    <row r="17" spans="1:19" ht="21" customHeight="1">
      <c r="A17" s="51" t="s">
        <v>188</v>
      </c>
      <c r="B17" s="52" t="s">
        <v>70</v>
      </c>
      <c r="C17" s="52" t="s">
        <v>280</v>
      </c>
      <c r="D17" s="53" t="s">
        <v>444</v>
      </c>
      <c r="E17" s="53" t="s">
        <v>444</v>
      </c>
      <c r="F17" s="53" t="s">
        <v>432</v>
      </c>
      <c r="G17" s="60">
        <v>30</v>
      </c>
      <c r="H17" s="45"/>
      <c r="I17" s="45">
        <v>150000</v>
      </c>
      <c r="J17" s="45"/>
      <c r="K17" s="45"/>
      <c r="L17" s="45"/>
      <c r="M17" s="45"/>
      <c r="N17" s="45">
        <v>150000</v>
      </c>
      <c r="O17" s="45">
        <v>150000</v>
      </c>
      <c r="P17" s="45"/>
      <c r="Q17" s="45"/>
      <c r="R17" s="45"/>
      <c r="S17" s="45"/>
    </row>
    <row r="18" spans="1:19" ht="21" customHeight="1">
      <c r="A18" s="51" t="s">
        <v>188</v>
      </c>
      <c r="B18" s="52" t="s">
        <v>70</v>
      </c>
      <c r="C18" s="52" t="s">
        <v>280</v>
      </c>
      <c r="D18" s="53" t="s">
        <v>445</v>
      </c>
      <c r="E18" s="53" t="s">
        <v>445</v>
      </c>
      <c r="F18" s="53" t="s">
        <v>432</v>
      </c>
      <c r="G18" s="60">
        <v>10</v>
      </c>
      <c r="H18" s="45"/>
      <c r="I18" s="45">
        <v>20000</v>
      </c>
      <c r="J18" s="45"/>
      <c r="K18" s="45"/>
      <c r="L18" s="45"/>
      <c r="M18" s="45"/>
      <c r="N18" s="45">
        <v>20000</v>
      </c>
      <c r="O18" s="45">
        <v>20000</v>
      </c>
      <c r="P18" s="45"/>
      <c r="Q18" s="45"/>
      <c r="R18" s="45"/>
      <c r="S18" s="45"/>
    </row>
    <row r="19" spans="1:19" ht="21" customHeight="1">
      <c r="A19" s="51" t="s">
        <v>188</v>
      </c>
      <c r="B19" s="52" t="s">
        <v>70</v>
      </c>
      <c r="C19" s="52" t="s">
        <v>280</v>
      </c>
      <c r="D19" s="53" t="s">
        <v>446</v>
      </c>
      <c r="E19" s="53" t="s">
        <v>446</v>
      </c>
      <c r="F19" s="53" t="s">
        <v>432</v>
      </c>
      <c r="G19" s="60">
        <v>2</v>
      </c>
      <c r="H19" s="45"/>
      <c r="I19" s="45">
        <v>20000</v>
      </c>
      <c r="J19" s="45"/>
      <c r="K19" s="45"/>
      <c r="L19" s="45"/>
      <c r="M19" s="45"/>
      <c r="N19" s="45">
        <v>20000</v>
      </c>
      <c r="O19" s="45">
        <v>20000</v>
      </c>
      <c r="P19" s="45"/>
      <c r="Q19" s="45"/>
      <c r="R19" s="45"/>
      <c r="S19" s="45"/>
    </row>
    <row r="20" spans="1:19" ht="21" customHeight="1">
      <c r="A20" s="51" t="s">
        <v>188</v>
      </c>
      <c r="B20" s="52" t="s">
        <v>70</v>
      </c>
      <c r="C20" s="52" t="s">
        <v>280</v>
      </c>
      <c r="D20" s="53" t="s">
        <v>447</v>
      </c>
      <c r="E20" s="53" t="s">
        <v>447</v>
      </c>
      <c r="F20" s="53" t="s">
        <v>432</v>
      </c>
      <c r="G20" s="60">
        <v>10</v>
      </c>
      <c r="H20" s="45"/>
      <c r="I20" s="45">
        <v>10000</v>
      </c>
      <c r="J20" s="45"/>
      <c r="K20" s="45"/>
      <c r="L20" s="45"/>
      <c r="M20" s="45"/>
      <c r="N20" s="45">
        <v>10000</v>
      </c>
      <c r="O20" s="45">
        <v>10000</v>
      </c>
      <c r="P20" s="45"/>
      <c r="Q20" s="45"/>
      <c r="R20" s="45"/>
      <c r="S20" s="45"/>
    </row>
    <row r="21" spans="1:19" ht="21" customHeight="1">
      <c r="A21" s="199" t="s">
        <v>161</v>
      </c>
      <c r="B21" s="200"/>
      <c r="C21" s="200"/>
      <c r="D21" s="201"/>
      <c r="E21" s="201"/>
      <c r="F21" s="201"/>
      <c r="G21" s="117"/>
      <c r="H21" s="45"/>
      <c r="I21" s="45">
        <v>529200</v>
      </c>
      <c r="J21" s="45"/>
      <c r="K21" s="45"/>
      <c r="L21" s="45"/>
      <c r="M21" s="45"/>
      <c r="N21" s="45">
        <v>529200</v>
      </c>
      <c r="O21" s="45">
        <v>529200</v>
      </c>
      <c r="P21" s="45"/>
      <c r="Q21" s="45"/>
      <c r="R21" s="45"/>
      <c r="S21" s="45"/>
    </row>
    <row r="22" spans="1:19" ht="21" customHeight="1">
      <c r="A22" s="147" t="s">
        <v>448</v>
      </c>
      <c r="B22" s="156"/>
      <c r="C22" s="156"/>
      <c r="D22" s="147"/>
      <c r="E22" s="147"/>
      <c r="F22" s="147"/>
      <c r="G22" s="202"/>
      <c r="H22" s="203"/>
      <c r="I22" s="203"/>
      <c r="J22" s="203"/>
      <c r="K22" s="203"/>
      <c r="L22" s="203"/>
      <c r="M22" s="203"/>
      <c r="N22" s="203"/>
      <c r="O22" s="203"/>
      <c r="P22" s="203"/>
      <c r="Q22" s="203"/>
      <c r="R22" s="203"/>
      <c r="S22" s="203"/>
    </row>
  </sheetData>
  <mergeCells count="19">
    <mergeCell ref="A22:S22"/>
    <mergeCell ref="A4:A6"/>
    <mergeCell ref="B4:B6"/>
    <mergeCell ref="C4:C6"/>
    <mergeCell ref="D4:D6"/>
    <mergeCell ref="E4:E6"/>
    <mergeCell ref="F4:F6"/>
    <mergeCell ref="G4:G6"/>
    <mergeCell ref="H4:H6"/>
    <mergeCell ref="I5:I6"/>
    <mergeCell ref="J5:J6"/>
    <mergeCell ref="K5:K6"/>
    <mergeCell ref="L5:L6"/>
    <mergeCell ref="M5:M6"/>
    <mergeCell ref="A2:S2"/>
    <mergeCell ref="A3:H3"/>
    <mergeCell ref="I4:S4"/>
    <mergeCell ref="N5:S5"/>
    <mergeCell ref="A21:G21"/>
  </mergeCells>
  <phoneticPr fontId="18" type="noConversion"/>
  <printOptions horizontalCentered="1"/>
  <pageMargins left="0.96" right="0.96" top="0.72" bottom="0.72" header="0" footer="0"/>
  <pageSetup paperSize="9" scale="60" orientation="landscape"/>
</worksheet>
</file>

<file path=xl/worksheets/sheet12.xml><?xml version="1.0" encoding="utf-8"?>
<worksheet xmlns="http://schemas.openxmlformats.org/spreadsheetml/2006/main" xmlns:r="http://schemas.openxmlformats.org/officeDocument/2006/relationships">
  <sheetPr>
    <outlinePr summaryRight="0"/>
    <pageSetUpPr fitToPage="1"/>
  </sheetPr>
  <dimension ref="A1:T11"/>
  <sheetViews>
    <sheetView showZeros="0" topLeftCell="B1" workbookViewId="0">
      <selection activeCell="C12" sqref="C12"/>
    </sheetView>
  </sheetViews>
  <sheetFormatPr defaultColWidth="9.109375" defaultRowHeight="14.25" customHeight="1"/>
  <cols>
    <col min="1" max="5" width="39.109375" customWidth="1"/>
    <col min="6" max="6" width="27.5546875" customWidth="1"/>
    <col min="7" max="7" width="28.5546875" customWidth="1"/>
    <col min="8" max="8" width="28.109375" customWidth="1"/>
    <col min="9" max="9" width="39.109375" customWidth="1"/>
    <col min="10" max="18" width="20.44140625" customWidth="1"/>
    <col min="19" max="20" width="20.33203125" customWidth="1"/>
  </cols>
  <sheetData>
    <row r="1" spans="1:20" ht="16.5" customHeight="1">
      <c r="A1" s="42"/>
      <c r="B1" s="47"/>
      <c r="C1" s="47"/>
      <c r="D1" s="47"/>
      <c r="E1" s="47"/>
      <c r="F1" s="47"/>
      <c r="G1" s="47"/>
      <c r="H1" s="42"/>
      <c r="I1" s="42"/>
      <c r="J1" s="42"/>
      <c r="K1" s="42"/>
      <c r="L1" s="42"/>
      <c r="M1" s="42"/>
      <c r="N1" s="54"/>
      <c r="O1" s="42"/>
      <c r="P1" s="42"/>
      <c r="Q1" s="47"/>
      <c r="R1" s="42"/>
      <c r="S1" s="56"/>
      <c r="T1" s="56" t="s">
        <v>449</v>
      </c>
    </row>
    <row r="2" spans="1:20" ht="41.25" customHeight="1">
      <c r="A2" s="191" t="str">
        <f>"2025"&amp;"年部门政府购买服务预算表"</f>
        <v>2025年部门政府购买服务预算表</v>
      </c>
      <c r="B2" s="154"/>
      <c r="C2" s="154"/>
      <c r="D2" s="154"/>
      <c r="E2" s="154"/>
      <c r="F2" s="154"/>
      <c r="G2" s="154"/>
      <c r="H2" s="211"/>
      <c r="I2" s="211"/>
      <c r="J2" s="211"/>
      <c r="K2" s="211"/>
      <c r="L2" s="211"/>
      <c r="M2" s="211"/>
      <c r="N2" s="212"/>
      <c r="O2" s="211"/>
      <c r="P2" s="211"/>
      <c r="Q2" s="154"/>
      <c r="R2" s="211"/>
      <c r="S2" s="212"/>
      <c r="T2" s="154"/>
    </row>
    <row r="3" spans="1:20" ht="22.5" customHeight="1">
      <c r="A3" s="213" t="str">
        <f>"单位名称："&amp;"昆明市经开人民医院"</f>
        <v>单位名称：昆明市经开人民医院</v>
      </c>
      <c r="B3" s="192"/>
      <c r="C3" s="192"/>
      <c r="D3" s="192"/>
      <c r="E3" s="192"/>
      <c r="F3" s="192"/>
      <c r="G3" s="192"/>
      <c r="H3" s="214"/>
      <c r="I3" s="214"/>
      <c r="J3" s="41"/>
      <c r="K3" s="41"/>
      <c r="L3" s="41"/>
      <c r="M3" s="41"/>
      <c r="N3" s="54"/>
      <c r="O3" s="42"/>
      <c r="P3" s="42"/>
      <c r="Q3" s="47"/>
      <c r="R3" s="42"/>
      <c r="S3" s="57"/>
      <c r="T3" s="56" t="s">
        <v>1</v>
      </c>
    </row>
    <row r="4" spans="1:20" ht="24" customHeight="1">
      <c r="A4" s="177" t="s">
        <v>170</v>
      </c>
      <c r="B4" s="204" t="s">
        <v>171</v>
      </c>
      <c r="C4" s="204" t="s">
        <v>420</v>
      </c>
      <c r="D4" s="204" t="s">
        <v>450</v>
      </c>
      <c r="E4" s="204" t="s">
        <v>451</v>
      </c>
      <c r="F4" s="204" t="s">
        <v>452</v>
      </c>
      <c r="G4" s="204" t="s">
        <v>453</v>
      </c>
      <c r="H4" s="206" t="s">
        <v>454</v>
      </c>
      <c r="I4" s="206" t="s">
        <v>455</v>
      </c>
      <c r="J4" s="194" t="s">
        <v>178</v>
      </c>
      <c r="K4" s="194"/>
      <c r="L4" s="194"/>
      <c r="M4" s="194"/>
      <c r="N4" s="160"/>
      <c r="O4" s="194"/>
      <c r="P4" s="194"/>
      <c r="Q4" s="159"/>
      <c r="R4" s="194"/>
      <c r="S4" s="160"/>
      <c r="T4" s="161"/>
    </row>
    <row r="5" spans="1:20" ht="24" customHeight="1">
      <c r="A5" s="179"/>
      <c r="B5" s="205"/>
      <c r="C5" s="205"/>
      <c r="D5" s="205"/>
      <c r="E5" s="205"/>
      <c r="F5" s="205"/>
      <c r="G5" s="205"/>
      <c r="H5" s="207"/>
      <c r="I5" s="207"/>
      <c r="J5" s="207" t="s">
        <v>55</v>
      </c>
      <c r="K5" s="207" t="s">
        <v>58</v>
      </c>
      <c r="L5" s="207" t="s">
        <v>426</v>
      </c>
      <c r="M5" s="207" t="s">
        <v>427</v>
      </c>
      <c r="N5" s="209" t="s">
        <v>428</v>
      </c>
      <c r="O5" s="195" t="s">
        <v>429</v>
      </c>
      <c r="P5" s="195"/>
      <c r="Q5" s="196"/>
      <c r="R5" s="195"/>
      <c r="S5" s="197"/>
      <c r="T5" s="198"/>
    </row>
    <row r="6" spans="1:20" ht="54" customHeight="1">
      <c r="A6" s="178"/>
      <c r="B6" s="198"/>
      <c r="C6" s="198"/>
      <c r="D6" s="198"/>
      <c r="E6" s="198"/>
      <c r="F6" s="198"/>
      <c r="G6" s="198"/>
      <c r="H6" s="208"/>
      <c r="I6" s="208"/>
      <c r="J6" s="208"/>
      <c r="K6" s="208" t="s">
        <v>57</v>
      </c>
      <c r="L6" s="208"/>
      <c r="M6" s="208"/>
      <c r="N6" s="210"/>
      <c r="O6" s="50" t="s">
        <v>57</v>
      </c>
      <c r="P6" s="50" t="s">
        <v>64</v>
      </c>
      <c r="Q6" s="49" t="s">
        <v>65</v>
      </c>
      <c r="R6" s="50" t="s">
        <v>66</v>
      </c>
      <c r="S6" s="55" t="s">
        <v>67</v>
      </c>
      <c r="T6" s="49" t="s">
        <v>68</v>
      </c>
    </row>
    <row r="7" spans="1:20" ht="17.25" customHeight="1">
      <c r="A7" s="9">
        <v>1</v>
      </c>
      <c r="B7" s="49">
        <v>2</v>
      </c>
      <c r="C7" s="9">
        <v>3</v>
      </c>
      <c r="D7" s="9">
        <v>4</v>
      </c>
      <c r="E7" s="49">
        <v>5</v>
      </c>
      <c r="F7" s="9">
        <v>6</v>
      </c>
      <c r="G7" s="9">
        <v>7</v>
      </c>
      <c r="H7" s="49">
        <v>8</v>
      </c>
      <c r="I7" s="9">
        <v>9</v>
      </c>
      <c r="J7" s="9">
        <v>10</v>
      </c>
      <c r="K7" s="49">
        <v>11</v>
      </c>
      <c r="L7" s="9">
        <v>12</v>
      </c>
      <c r="M7" s="9">
        <v>13</v>
      </c>
      <c r="N7" s="49">
        <v>14</v>
      </c>
      <c r="O7" s="9">
        <v>15</v>
      </c>
      <c r="P7" s="9">
        <v>16</v>
      </c>
      <c r="Q7" s="49">
        <v>17</v>
      </c>
      <c r="R7" s="9">
        <v>18</v>
      </c>
      <c r="S7" s="9">
        <v>19</v>
      </c>
      <c r="T7" s="9">
        <v>20</v>
      </c>
    </row>
    <row r="8" spans="1:20" ht="21" customHeight="1">
      <c r="A8" s="51"/>
      <c r="B8" s="52"/>
      <c r="C8" s="52"/>
      <c r="D8" s="52"/>
      <c r="E8" s="52"/>
      <c r="F8" s="52"/>
      <c r="G8" s="52"/>
      <c r="H8" s="53"/>
      <c r="I8" s="53"/>
      <c r="J8" s="45"/>
      <c r="K8" s="45"/>
      <c r="L8" s="45"/>
      <c r="M8" s="45"/>
      <c r="N8" s="45"/>
      <c r="O8" s="45"/>
      <c r="P8" s="45"/>
      <c r="Q8" s="45"/>
      <c r="R8" s="45"/>
      <c r="S8" s="45"/>
      <c r="T8" s="45"/>
    </row>
    <row r="9" spans="1:20" ht="21" customHeight="1">
      <c r="A9" s="199" t="s">
        <v>161</v>
      </c>
      <c r="B9" s="200"/>
      <c r="C9" s="200"/>
      <c r="D9" s="200"/>
      <c r="E9" s="200"/>
      <c r="F9" s="200"/>
      <c r="G9" s="200"/>
      <c r="H9" s="201"/>
      <c r="I9" s="116"/>
      <c r="J9" s="45"/>
      <c r="K9" s="45"/>
      <c r="L9" s="45"/>
      <c r="M9" s="45"/>
      <c r="N9" s="45"/>
      <c r="O9" s="45"/>
      <c r="P9" s="45"/>
      <c r="Q9" s="45"/>
      <c r="R9" s="45"/>
      <c r="S9" s="45"/>
      <c r="T9" s="45"/>
    </row>
    <row r="11" spans="1:20" s="94" customFormat="1" ht="14.25" customHeight="1">
      <c r="A11" s="88" t="s">
        <v>497</v>
      </c>
      <c r="H11" s="88"/>
      <c r="I11" s="88"/>
      <c r="J11" s="88"/>
      <c r="K11" s="88"/>
      <c r="L11" s="88"/>
      <c r="M11" s="88"/>
      <c r="O11" s="88"/>
      <c r="P11" s="88"/>
      <c r="R11" s="88"/>
    </row>
  </sheetData>
  <mergeCells count="19">
    <mergeCell ref="L5:L6"/>
    <mergeCell ref="M5:M6"/>
    <mergeCell ref="N5:N6"/>
    <mergeCell ref="A2:T2"/>
    <mergeCell ref="A3:I3"/>
    <mergeCell ref="J4:T4"/>
    <mergeCell ref="O5:T5"/>
    <mergeCell ref="J5:J6"/>
    <mergeCell ref="K5:K6"/>
    <mergeCell ref="A9:I9"/>
    <mergeCell ref="A4:A6"/>
    <mergeCell ref="B4:B6"/>
    <mergeCell ref="C4:C6"/>
    <mergeCell ref="D4:D6"/>
    <mergeCell ref="E4:E6"/>
    <mergeCell ref="F4:F6"/>
    <mergeCell ref="G4:G6"/>
    <mergeCell ref="H4:H6"/>
    <mergeCell ref="I4:I6"/>
  </mergeCells>
  <phoneticPr fontId="18" type="noConversion"/>
  <printOptions horizontalCentered="1"/>
  <pageMargins left="0.96" right="0.96" top="0.72" bottom="0.72" header="0" footer="0"/>
  <pageSetup paperSize="9" scale="60" orientation="landscape"/>
</worksheet>
</file>

<file path=xl/worksheets/sheet13.xml><?xml version="1.0" encoding="utf-8"?>
<worksheet xmlns="http://schemas.openxmlformats.org/spreadsheetml/2006/main" xmlns:r="http://schemas.openxmlformats.org/officeDocument/2006/relationships">
  <sheetPr>
    <outlinePr summaryRight="0"/>
    <pageSetUpPr fitToPage="1"/>
  </sheetPr>
  <dimension ref="A1:X10"/>
  <sheetViews>
    <sheetView showZeros="0" workbookViewId="0">
      <selection activeCell="G18" sqref="G18"/>
    </sheetView>
  </sheetViews>
  <sheetFormatPr defaultColWidth="9.109375" defaultRowHeight="14.25" customHeight="1"/>
  <cols>
    <col min="1" max="1" width="37.6640625" customWidth="1"/>
    <col min="2" max="24" width="20" customWidth="1"/>
  </cols>
  <sheetData>
    <row r="1" spans="1:24" ht="17.25" customHeight="1">
      <c r="D1" s="40"/>
      <c r="W1" s="2"/>
      <c r="X1" s="2" t="s">
        <v>456</v>
      </c>
    </row>
    <row r="2" spans="1:24" ht="41.25" customHeight="1">
      <c r="A2" s="191" t="str">
        <f>"2025"&amp;"年对下转移支付预算表"</f>
        <v>2025年对下转移支付预算表</v>
      </c>
      <c r="B2" s="155"/>
      <c r="C2" s="155"/>
      <c r="D2" s="155"/>
      <c r="E2" s="155"/>
      <c r="F2" s="155"/>
      <c r="G2" s="155"/>
      <c r="H2" s="155"/>
      <c r="I2" s="155"/>
      <c r="J2" s="155"/>
      <c r="K2" s="155"/>
      <c r="L2" s="155"/>
      <c r="M2" s="155"/>
      <c r="N2" s="155"/>
      <c r="O2" s="155"/>
      <c r="P2" s="155"/>
      <c r="Q2" s="155"/>
      <c r="R2" s="155"/>
      <c r="S2" s="155"/>
      <c r="T2" s="155"/>
      <c r="U2" s="155"/>
      <c r="V2" s="155"/>
      <c r="W2" s="154"/>
      <c r="X2" s="154"/>
    </row>
    <row r="3" spans="1:24" ht="18" customHeight="1">
      <c r="A3" s="213" t="str">
        <f>"单位名称："&amp;"昆明市经开人民医院"</f>
        <v>单位名称：昆明市经开人民医院</v>
      </c>
      <c r="B3" s="214"/>
      <c r="C3" s="214"/>
      <c r="D3" s="215"/>
      <c r="E3" s="216"/>
      <c r="F3" s="216"/>
      <c r="G3" s="216"/>
      <c r="H3" s="216"/>
      <c r="I3" s="216"/>
      <c r="W3" s="5"/>
      <c r="X3" s="5" t="s">
        <v>1</v>
      </c>
    </row>
    <row r="4" spans="1:24" ht="19.5" customHeight="1">
      <c r="A4" s="176" t="s">
        <v>457</v>
      </c>
      <c r="B4" s="162" t="s">
        <v>178</v>
      </c>
      <c r="C4" s="136"/>
      <c r="D4" s="136"/>
      <c r="E4" s="162" t="s">
        <v>458</v>
      </c>
      <c r="F4" s="136"/>
      <c r="G4" s="136"/>
      <c r="H4" s="136"/>
      <c r="I4" s="136"/>
      <c r="J4" s="136"/>
      <c r="K4" s="136"/>
      <c r="L4" s="136"/>
      <c r="M4" s="136"/>
      <c r="N4" s="136"/>
      <c r="O4" s="136"/>
      <c r="P4" s="136"/>
      <c r="Q4" s="136"/>
      <c r="R4" s="136"/>
      <c r="S4" s="136"/>
      <c r="T4" s="136"/>
      <c r="U4" s="136"/>
      <c r="V4" s="136"/>
      <c r="W4" s="159"/>
      <c r="X4" s="161"/>
    </row>
    <row r="5" spans="1:24" ht="40.5" customHeight="1">
      <c r="A5" s="141"/>
      <c r="B5" s="15" t="s">
        <v>55</v>
      </c>
      <c r="C5" s="6" t="s">
        <v>58</v>
      </c>
      <c r="D5" s="43" t="s">
        <v>426</v>
      </c>
      <c r="E5" s="24" t="s">
        <v>459</v>
      </c>
      <c r="F5" s="24" t="s">
        <v>460</v>
      </c>
      <c r="G5" s="24" t="s">
        <v>461</v>
      </c>
      <c r="H5" s="24" t="s">
        <v>462</v>
      </c>
      <c r="I5" s="24" t="s">
        <v>463</v>
      </c>
      <c r="J5" s="24" t="s">
        <v>464</v>
      </c>
      <c r="K5" s="24" t="s">
        <v>465</v>
      </c>
      <c r="L5" s="24" t="s">
        <v>466</v>
      </c>
      <c r="M5" s="24" t="s">
        <v>467</v>
      </c>
      <c r="N5" s="24" t="s">
        <v>468</v>
      </c>
      <c r="O5" s="24" t="s">
        <v>469</v>
      </c>
      <c r="P5" s="24" t="s">
        <v>470</v>
      </c>
      <c r="Q5" s="24" t="s">
        <v>471</v>
      </c>
      <c r="R5" s="24" t="s">
        <v>472</v>
      </c>
      <c r="S5" s="24" t="s">
        <v>473</v>
      </c>
      <c r="T5" s="24" t="s">
        <v>474</v>
      </c>
      <c r="U5" s="24" t="s">
        <v>475</v>
      </c>
      <c r="V5" s="24" t="s">
        <v>476</v>
      </c>
      <c r="W5" s="24" t="s">
        <v>477</v>
      </c>
      <c r="X5" s="46" t="s">
        <v>478</v>
      </c>
    </row>
    <row r="6" spans="1:24" ht="19.5" customHeight="1">
      <c r="A6" s="10">
        <v>1</v>
      </c>
      <c r="B6" s="10">
        <v>2</v>
      </c>
      <c r="C6" s="10">
        <v>3</v>
      </c>
      <c r="D6" s="44">
        <v>4</v>
      </c>
      <c r="E6" s="19">
        <v>5</v>
      </c>
      <c r="F6" s="10">
        <v>6</v>
      </c>
      <c r="G6" s="10">
        <v>7</v>
      </c>
      <c r="H6" s="44">
        <v>8</v>
      </c>
      <c r="I6" s="10">
        <v>9</v>
      </c>
      <c r="J6" s="10">
        <v>10</v>
      </c>
      <c r="K6" s="10">
        <v>11</v>
      </c>
      <c r="L6" s="44">
        <v>12</v>
      </c>
      <c r="M6" s="10">
        <v>13</v>
      </c>
      <c r="N6" s="10">
        <v>14</v>
      </c>
      <c r="O6" s="10">
        <v>15</v>
      </c>
      <c r="P6" s="44">
        <v>16</v>
      </c>
      <c r="Q6" s="10">
        <v>17</v>
      </c>
      <c r="R6" s="10">
        <v>18</v>
      </c>
      <c r="S6" s="10">
        <v>19</v>
      </c>
      <c r="T6" s="44">
        <v>20</v>
      </c>
      <c r="U6" s="44">
        <v>21</v>
      </c>
      <c r="V6" s="44">
        <v>22</v>
      </c>
      <c r="W6" s="19">
        <v>23</v>
      </c>
      <c r="X6" s="19">
        <v>24</v>
      </c>
    </row>
    <row r="7" spans="1:24" ht="19.5" customHeight="1">
      <c r="A7" s="16"/>
      <c r="B7" s="45"/>
      <c r="C7" s="45"/>
      <c r="D7" s="45"/>
      <c r="E7" s="45"/>
      <c r="F7" s="45"/>
      <c r="G7" s="45"/>
      <c r="H7" s="45"/>
      <c r="I7" s="45"/>
      <c r="J7" s="45"/>
      <c r="K7" s="45"/>
      <c r="L7" s="45"/>
      <c r="M7" s="45"/>
      <c r="N7" s="45"/>
      <c r="O7" s="45"/>
      <c r="P7" s="45"/>
      <c r="Q7" s="45"/>
      <c r="R7" s="45"/>
      <c r="S7" s="45"/>
      <c r="T7" s="45"/>
      <c r="U7" s="45"/>
      <c r="V7" s="45"/>
      <c r="W7" s="45"/>
      <c r="X7" s="45"/>
    </row>
    <row r="8" spans="1:24" ht="19.5" customHeight="1">
      <c r="A8" s="37"/>
      <c r="B8" s="45"/>
      <c r="C8" s="45"/>
      <c r="D8" s="45"/>
      <c r="E8" s="45"/>
      <c r="F8" s="45"/>
      <c r="G8" s="45"/>
      <c r="H8" s="45"/>
      <c r="I8" s="45"/>
      <c r="J8" s="45"/>
      <c r="K8" s="45"/>
      <c r="L8" s="45"/>
      <c r="M8" s="45"/>
      <c r="N8" s="45"/>
      <c r="O8" s="45"/>
      <c r="P8" s="45"/>
      <c r="Q8" s="45"/>
      <c r="R8" s="45"/>
      <c r="S8" s="45"/>
      <c r="T8" s="45"/>
      <c r="U8" s="45"/>
      <c r="V8" s="45"/>
      <c r="W8" s="45"/>
      <c r="X8" s="45"/>
    </row>
    <row r="10" spans="1:24" s="90" customFormat="1" ht="14.25" customHeight="1">
      <c r="A10" s="91" t="s">
        <v>501</v>
      </c>
      <c r="B10" s="93"/>
      <c r="C10" s="93"/>
      <c r="D10" s="93"/>
      <c r="E10" s="93"/>
      <c r="F10" s="93"/>
      <c r="G10" s="93"/>
      <c r="H10" s="93"/>
      <c r="I10" s="93"/>
      <c r="J10" s="93"/>
      <c r="K10" s="93"/>
      <c r="L10" s="93"/>
      <c r="M10" s="93"/>
      <c r="N10" s="93"/>
      <c r="O10" s="93"/>
      <c r="P10" s="93"/>
      <c r="Q10" s="93"/>
      <c r="R10" s="93"/>
      <c r="S10" s="93"/>
      <c r="T10" s="93"/>
      <c r="U10" s="93"/>
      <c r="V10" s="93"/>
    </row>
  </sheetData>
  <mergeCells count="5">
    <mergeCell ref="A2:X2"/>
    <mergeCell ref="A3:I3"/>
    <mergeCell ref="B4:D4"/>
    <mergeCell ref="E4:X4"/>
    <mergeCell ref="A4:A5"/>
  </mergeCells>
  <phoneticPr fontId="18" type="noConversion"/>
  <printOptions horizontalCentered="1"/>
  <pageMargins left="0.96" right="0.96" top="0.72" bottom="0.72" header="0" footer="0"/>
  <pageSetup paperSize="9" scale="57" orientation="landscape"/>
</worksheet>
</file>

<file path=xl/worksheets/sheet14.xml><?xml version="1.0" encoding="utf-8"?>
<worksheet xmlns="http://schemas.openxmlformats.org/spreadsheetml/2006/main" xmlns:r="http://schemas.openxmlformats.org/officeDocument/2006/relationships">
  <sheetPr>
    <outlinePr summaryRight="0"/>
    <pageSetUpPr fitToPage="1"/>
  </sheetPr>
  <dimension ref="A1:J10"/>
  <sheetViews>
    <sheetView showZeros="0" workbookViewId="0">
      <selection activeCell="B12" sqref="B12"/>
    </sheetView>
  </sheetViews>
  <sheetFormatPr defaultColWidth="9.109375" defaultRowHeight="12" customHeight="1"/>
  <cols>
    <col min="1" max="1" width="34.33203125" customWidth="1"/>
    <col min="2" max="2" width="29" customWidth="1"/>
    <col min="3" max="5" width="23.5546875" customWidth="1"/>
    <col min="6" max="6" width="11.33203125" customWidth="1"/>
    <col min="7" max="7" width="25.109375" customWidth="1"/>
    <col min="8" max="8" width="15.5546875" customWidth="1"/>
    <col min="9" max="9" width="13.44140625" customWidth="1"/>
    <col min="10" max="10" width="18.88671875" customWidth="1"/>
  </cols>
  <sheetData>
    <row r="1" spans="1:10" ht="16.5" customHeight="1">
      <c r="J1" s="2" t="s">
        <v>479</v>
      </c>
    </row>
    <row r="2" spans="1:10" ht="41.25" customHeight="1">
      <c r="A2" s="182" t="str">
        <f>"2025"&amp;"年对下转移支付绩效目标表"</f>
        <v>2025年对下转移支付绩效目标表</v>
      </c>
      <c r="B2" s="155"/>
      <c r="C2" s="155"/>
      <c r="D2" s="155"/>
      <c r="E2" s="155"/>
      <c r="F2" s="154"/>
      <c r="G2" s="155"/>
      <c r="H2" s="154"/>
      <c r="I2" s="154"/>
      <c r="J2" s="155"/>
    </row>
    <row r="3" spans="1:10" ht="17.25" customHeight="1">
      <c r="A3" s="156" t="str">
        <f>"单位名称："&amp;"昆明市经开人民医院"</f>
        <v>单位名称：昆明市经开人民医院</v>
      </c>
      <c r="B3" s="97"/>
      <c r="C3" s="97"/>
      <c r="D3" s="97"/>
      <c r="E3" s="97"/>
      <c r="F3" s="97"/>
      <c r="G3" s="97"/>
      <c r="H3" s="97"/>
    </row>
    <row r="4" spans="1:10" ht="44.25" customHeight="1">
      <c r="A4" s="35" t="s">
        <v>457</v>
      </c>
      <c r="B4" s="35" t="s">
        <v>288</v>
      </c>
      <c r="C4" s="35" t="s">
        <v>289</v>
      </c>
      <c r="D4" s="35" t="s">
        <v>290</v>
      </c>
      <c r="E4" s="35" t="s">
        <v>291</v>
      </c>
      <c r="F4" s="36" t="s">
        <v>292</v>
      </c>
      <c r="G4" s="35" t="s">
        <v>293</v>
      </c>
      <c r="H4" s="36" t="s">
        <v>294</v>
      </c>
      <c r="I4" s="36" t="s">
        <v>295</v>
      </c>
      <c r="J4" s="35" t="s">
        <v>296</v>
      </c>
    </row>
    <row r="5" spans="1:10" ht="14.25" customHeight="1">
      <c r="A5" s="35">
        <v>1</v>
      </c>
      <c r="B5" s="35">
        <v>2</v>
      </c>
      <c r="C5" s="35">
        <v>3</v>
      </c>
      <c r="D5" s="35">
        <v>4</v>
      </c>
      <c r="E5" s="35">
        <v>5</v>
      </c>
      <c r="F5" s="36">
        <v>6</v>
      </c>
      <c r="G5" s="35">
        <v>7</v>
      </c>
      <c r="H5" s="36">
        <v>8</v>
      </c>
      <c r="I5" s="36">
        <v>9</v>
      </c>
      <c r="J5" s="35">
        <v>10</v>
      </c>
    </row>
    <row r="6" spans="1:10" ht="42" customHeight="1">
      <c r="A6" s="16"/>
      <c r="B6" s="37"/>
      <c r="C6" s="37"/>
      <c r="D6" s="37"/>
      <c r="E6" s="38"/>
      <c r="F6" s="39"/>
      <c r="G6" s="38"/>
      <c r="H6" s="39"/>
      <c r="I6" s="39"/>
      <c r="J6" s="38"/>
    </row>
    <row r="7" spans="1:10" ht="42" customHeight="1">
      <c r="A7" s="16"/>
      <c r="B7" s="11"/>
      <c r="C7" s="11"/>
      <c r="D7" s="11"/>
      <c r="E7" s="16"/>
      <c r="F7" s="11"/>
      <c r="G7" s="16"/>
      <c r="H7" s="11"/>
      <c r="I7" s="11"/>
      <c r="J7" s="16"/>
    </row>
    <row r="10" spans="1:10" s="90" customFormat="1" ht="12" customHeight="1">
      <c r="A10" s="91" t="s">
        <v>501</v>
      </c>
      <c r="B10" s="95"/>
      <c r="C10" s="95"/>
      <c r="D10" s="95"/>
      <c r="E10" s="95"/>
      <c r="G10" s="95"/>
      <c r="J10" s="95"/>
    </row>
  </sheetData>
  <mergeCells count="2">
    <mergeCell ref="A2:J2"/>
    <mergeCell ref="A3:H3"/>
  </mergeCells>
  <phoneticPr fontId="18" type="noConversion"/>
  <printOptions horizontalCentered="1"/>
  <pageMargins left="0.96" right="0.96" top="0.72" bottom="0.72" header="0" footer="0"/>
  <pageSetup paperSize="9" scale="69" orientation="landscape"/>
</worksheet>
</file>

<file path=xl/worksheets/sheet15.xml><?xml version="1.0" encoding="utf-8"?>
<worksheet xmlns="http://schemas.openxmlformats.org/spreadsheetml/2006/main" xmlns:r="http://schemas.openxmlformats.org/officeDocument/2006/relationships">
  <sheetPr>
    <outlinePr summaryRight="0"/>
    <pageSetUpPr fitToPage="1"/>
  </sheetPr>
  <dimension ref="A1:J10"/>
  <sheetViews>
    <sheetView showZeros="0" workbookViewId="0">
      <selection activeCell="B15" sqref="B15"/>
    </sheetView>
  </sheetViews>
  <sheetFormatPr defaultColWidth="10.44140625" defaultRowHeight="14.25" customHeight="1"/>
  <cols>
    <col min="1" max="3" width="33.6640625" customWidth="1"/>
    <col min="4" max="4" width="45.5546875" customWidth="1"/>
    <col min="5" max="5" width="27.5546875" customWidth="1"/>
    <col min="6" max="6" width="21.6640625" customWidth="1"/>
    <col min="7" max="9" width="26.33203125" customWidth="1"/>
  </cols>
  <sheetData>
    <row r="1" spans="1:10" ht="14.25" customHeight="1">
      <c r="A1" s="217" t="s">
        <v>480</v>
      </c>
      <c r="B1" s="218"/>
      <c r="C1" s="218"/>
      <c r="D1" s="219"/>
      <c r="E1" s="219"/>
      <c r="F1" s="219"/>
      <c r="G1" s="218"/>
      <c r="H1" s="218"/>
      <c r="I1" s="219"/>
    </row>
    <row r="2" spans="1:10" ht="41.25" customHeight="1">
      <c r="A2" s="96" t="str">
        <f>"2025"&amp;"年新增资产配置预算表"</f>
        <v>2025年新增资产配置预算表</v>
      </c>
      <c r="B2" s="146"/>
      <c r="C2" s="146"/>
      <c r="D2" s="145"/>
      <c r="E2" s="145"/>
      <c r="F2" s="145"/>
      <c r="G2" s="146"/>
      <c r="H2" s="146"/>
      <c r="I2" s="145"/>
    </row>
    <row r="3" spans="1:10" ht="14.25" customHeight="1">
      <c r="A3" s="98" t="str">
        <f>"单位名称："&amp;"昆明市经开人民医院"</f>
        <v>单位名称：昆明市经开人民医院</v>
      </c>
      <c r="B3" s="220"/>
      <c r="C3" s="220"/>
      <c r="D3" s="23"/>
      <c r="F3" s="22"/>
      <c r="G3" s="21"/>
      <c r="H3" s="21"/>
      <c r="I3" s="34" t="s">
        <v>1</v>
      </c>
    </row>
    <row r="4" spans="1:10" ht="28.5" customHeight="1">
      <c r="A4" s="149" t="s">
        <v>170</v>
      </c>
      <c r="B4" s="150" t="s">
        <v>171</v>
      </c>
      <c r="C4" s="109" t="s">
        <v>481</v>
      </c>
      <c r="D4" s="149" t="s">
        <v>482</v>
      </c>
      <c r="E4" s="149" t="s">
        <v>483</v>
      </c>
      <c r="F4" s="149" t="s">
        <v>484</v>
      </c>
      <c r="G4" s="150" t="s">
        <v>485</v>
      </c>
      <c r="H4" s="221"/>
      <c r="I4" s="149"/>
    </row>
    <row r="5" spans="1:10" ht="21" customHeight="1">
      <c r="A5" s="109"/>
      <c r="B5" s="153"/>
      <c r="C5" s="153"/>
      <c r="D5" s="152"/>
      <c r="E5" s="153"/>
      <c r="F5" s="153"/>
      <c r="G5" s="24" t="s">
        <v>424</v>
      </c>
      <c r="H5" s="24" t="s">
        <v>486</v>
      </c>
      <c r="I5" s="24" t="s">
        <v>487</v>
      </c>
    </row>
    <row r="6" spans="1:10" ht="17.25" customHeight="1">
      <c r="A6" s="25" t="s">
        <v>82</v>
      </c>
      <c r="B6" s="26"/>
      <c r="C6" s="27" t="s">
        <v>83</v>
      </c>
      <c r="D6" s="25" t="s">
        <v>84</v>
      </c>
      <c r="E6" s="28" t="s">
        <v>85</v>
      </c>
      <c r="F6" s="25" t="s">
        <v>86</v>
      </c>
      <c r="G6" s="27" t="s">
        <v>87</v>
      </c>
      <c r="H6" s="29" t="s">
        <v>88</v>
      </c>
      <c r="I6" s="28" t="s">
        <v>89</v>
      </c>
    </row>
    <row r="7" spans="1:10" ht="19.5" customHeight="1">
      <c r="A7" s="30"/>
      <c r="B7" s="18"/>
      <c r="C7" s="18"/>
      <c r="D7" s="16"/>
      <c r="E7" s="11"/>
      <c r="F7" s="29"/>
      <c r="G7" s="31"/>
      <c r="H7" s="32"/>
      <c r="I7" s="32"/>
    </row>
    <row r="8" spans="1:10" ht="19.5" customHeight="1">
      <c r="A8" s="222" t="s">
        <v>55</v>
      </c>
      <c r="B8" s="223"/>
      <c r="C8" s="223"/>
      <c r="D8" s="224"/>
      <c r="E8" s="225"/>
      <c r="F8" s="225"/>
      <c r="G8" s="31"/>
      <c r="H8" s="32"/>
      <c r="I8" s="32"/>
    </row>
    <row r="10" spans="1:10" s="90" customFormat="1" ht="12" customHeight="1">
      <c r="A10" s="91" t="s">
        <v>498</v>
      </c>
      <c r="B10" s="95"/>
      <c r="C10" s="95"/>
      <c r="D10" s="95"/>
      <c r="E10" s="95"/>
      <c r="G10" s="95"/>
      <c r="J10" s="95"/>
    </row>
  </sheetData>
  <mergeCells count="11">
    <mergeCell ref="A1:I1"/>
    <mergeCell ref="A2:I2"/>
    <mergeCell ref="A3:C3"/>
    <mergeCell ref="G4:I4"/>
    <mergeCell ref="A8:F8"/>
    <mergeCell ref="A4:A5"/>
    <mergeCell ref="B4:B5"/>
    <mergeCell ref="C4:C5"/>
    <mergeCell ref="D4:D5"/>
    <mergeCell ref="E4:E5"/>
    <mergeCell ref="F4:F5"/>
  </mergeCells>
  <phoneticPr fontId="18" type="noConversion"/>
  <pageMargins left="0.67" right="0.67" top="0.72" bottom="0.72" header="0.28000000000000003" footer="0.28000000000000003"/>
  <pageSetup paperSize="9" fitToWidth="0" fitToHeight="0" orientation="portrait"/>
</worksheet>
</file>

<file path=xl/worksheets/sheet16.xml><?xml version="1.0" encoding="utf-8"?>
<worksheet xmlns="http://schemas.openxmlformats.org/spreadsheetml/2006/main" xmlns:r="http://schemas.openxmlformats.org/officeDocument/2006/relationships">
  <sheetPr>
    <outlinePr summaryRight="0"/>
    <pageSetUpPr fitToPage="1"/>
  </sheetPr>
  <dimension ref="A1:K12"/>
  <sheetViews>
    <sheetView showZeros="0" workbookViewId="0">
      <selection activeCell="A12" sqref="A12:XFD12"/>
    </sheetView>
  </sheetViews>
  <sheetFormatPr defaultColWidth="9.109375" defaultRowHeight="14.25" customHeight="1"/>
  <cols>
    <col min="1" max="1" width="19.33203125" customWidth="1"/>
    <col min="2" max="2" width="33.88671875" customWidth="1"/>
    <col min="3" max="3" width="23.88671875" customWidth="1"/>
    <col min="4" max="4" width="11.109375" customWidth="1"/>
    <col min="5" max="5" width="17.6640625" customWidth="1"/>
    <col min="6" max="6" width="9.88671875" customWidth="1"/>
    <col min="7" max="7" width="17.6640625" customWidth="1"/>
    <col min="8" max="11" width="23.109375" customWidth="1"/>
  </cols>
  <sheetData>
    <row r="1" spans="1:11" ht="14.25" customHeight="1">
      <c r="D1" s="1"/>
      <c r="E1" s="1"/>
      <c r="F1" s="1"/>
      <c r="G1" s="1"/>
      <c r="K1" s="2" t="s">
        <v>488</v>
      </c>
    </row>
    <row r="2" spans="1:11" ht="41.25" customHeight="1">
      <c r="A2" s="155" t="str">
        <f>"2025"&amp;"年上级补助项目支出预算表"</f>
        <v>2025年上级补助项目支出预算表</v>
      </c>
      <c r="B2" s="155"/>
      <c r="C2" s="155"/>
      <c r="D2" s="155"/>
      <c r="E2" s="155"/>
      <c r="F2" s="155"/>
      <c r="G2" s="155"/>
      <c r="H2" s="155"/>
      <c r="I2" s="155"/>
      <c r="J2" s="155"/>
      <c r="K2" s="155"/>
    </row>
    <row r="3" spans="1:11" ht="13.5" customHeight="1">
      <c r="A3" s="156" t="str">
        <f>"单位名称："&amp;"昆明市经开人民医院"</f>
        <v>单位名称：昆明市经开人民医院</v>
      </c>
      <c r="B3" s="157"/>
      <c r="C3" s="157"/>
      <c r="D3" s="157"/>
      <c r="E3" s="157"/>
      <c r="F3" s="157"/>
      <c r="G3" s="157"/>
      <c r="H3" s="4"/>
      <c r="I3" s="4"/>
      <c r="J3" s="4"/>
      <c r="K3" s="5" t="s">
        <v>1</v>
      </c>
    </row>
    <row r="4" spans="1:11" ht="21.75" customHeight="1">
      <c r="A4" s="168" t="s">
        <v>256</v>
      </c>
      <c r="B4" s="168" t="s">
        <v>173</v>
      </c>
      <c r="C4" s="168" t="s">
        <v>257</v>
      </c>
      <c r="D4" s="177" t="s">
        <v>174</v>
      </c>
      <c r="E4" s="177" t="s">
        <v>175</v>
      </c>
      <c r="F4" s="177" t="s">
        <v>258</v>
      </c>
      <c r="G4" s="177" t="s">
        <v>259</v>
      </c>
      <c r="H4" s="176" t="s">
        <v>55</v>
      </c>
      <c r="I4" s="162" t="s">
        <v>489</v>
      </c>
      <c r="J4" s="136"/>
      <c r="K4" s="137"/>
    </row>
    <row r="5" spans="1:11" ht="21.75" customHeight="1">
      <c r="A5" s="174"/>
      <c r="B5" s="174"/>
      <c r="C5" s="174"/>
      <c r="D5" s="179"/>
      <c r="E5" s="179"/>
      <c r="F5" s="179"/>
      <c r="G5" s="179"/>
      <c r="H5" s="164"/>
      <c r="I5" s="177" t="s">
        <v>58</v>
      </c>
      <c r="J5" s="177" t="s">
        <v>59</v>
      </c>
      <c r="K5" s="177" t="s">
        <v>60</v>
      </c>
    </row>
    <row r="6" spans="1:11" ht="40.5" customHeight="1">
      <c r="A6" s="169"/>
      <c r="B6" s="169"/>
      <c r="C6" s="169"/>
      <c r="D6" s="178"/>
      <c r="E6" s="178"/>
      <c r="F6" s="178"/>
      <c r="G6" s="178"/>
      <c r="H6" s="141"/>
      <c r="I6" s="178" t="s">
        <v>57</v>
      </c>
      <c r="J6" s="178"/>
      <c r="K6" s="178"/>
    </row>
    <row r="7" spans="1:11" ht="15" customHeight="1">
      <c r="A7" s="10">
        <v>1</v>
      </c>
      <c r="B7" s="10">
        <v>2</v>
      </c>
      <c r="C7" s="10">
        <v>3</v>
      </c>
      <c r="D7" s="10">
        <v>4</v>
      </c>
      <c r="E7" s="10">
        <v>5</v>
      </c>
      <c r="F7" s="10">
        <v>6</v>
      </c>
      <c r="G7" s="10">
        <v>7</v>
      </c>
      <c r="H7" s="10">
        <v>8</v>
      </c>
      <c r="I7" s="10">
        <v>9</v>
      </c>
      <c r="J7" s="19">
        <v>10</v>
      </c>
      <c r="K7" s="19">
        <v>11</v>
      </c>
    </row>
    <row r="8" spans="1:11" ht="18.75" customHeight="1">
      <c r="A8" s="16"/>
      <c r="B8" s="11"/>
      <c r="C8" s="16"/>
      <c r="D8" s="16"/>
      <c r="E8" s="16"/>
      <c r="F8" s="16"/>
      <c r="G8" s="16"/>
      <c r="H8" s="17"/>
      <c r="I8" s="20"/>
      <c r="J8" s="20"/>
      <c r="K8" s="17"/>
    </row>
    <row r="9" spans="1:11" ht="18.75" customHeight="1">
      <c r="A9" s="18"/>
      <c r="B9" s="11"/>
      <c r="C9" s="11"/>
      <c r="D9" s="11"/>
      <c r="E9" s="11"/>
      <c r="F9" s="11"/>
      <c r="G9" s="11"/>
      <c r="H9" s="13"/>
      <c r="I9" s="13"/>
      <c r="J9" s="13"/>
      <c r="K9" s="17"/>
    </row>
    <row r="10" spans="1:11" ht="18.75" customHeight="1">
      <c r="A10" s="170" t="s">
        <v>161</v>
      </c>
      <c r="B10" s="171"/>
      <c r="C10" s="171"/>
      <c r="D10" s="171"/>
      <c r="E10" s="171"/>
      <c r="F10" s="171"/>
      <c r="G10" s="129"/>
      <c r="H10" s="13"/>
      <c r="I10" s="13"/>
      <c r="J10" s="13"/>
      <c r="K10" s="17"/>
    </row>
    <row r="12" spans="1:11" s="93" customFormat="1" ht="14.25" customHeight="1">
      <c r="A12" s="91" t="s">
        <v>499</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honeticPr fontId="18" type="noConversion"/>
  <printOptions horizontalCentered="1"/>
  <pageMargins left="0.37" right="0.37" top="0.56000000000000005" bottom="0.56000000000000005" header="0.48" footer="0.48"/>
  <pageSetup paperSize="9" scale="56" orientation="landscape"/>
</worksheet>
</file>

<file path=xl/worksheets/sheet17.xml><?xml version="1.0" encoding="utf-8"?>
<worksheet xmlns="http://schemas.openxmlformats.org/spreadsheetml/2006/main" xmlns:r="http://schemas.openxmlformats.org/officeDocument/2006/relationships">
  <sheetPr>
    <outlinePr summaryRight="0"/>
    <pageSetUpPr fitToPage="1"/>
  </sheetPr>
  <dimension ref="A1:G12"/>
  <sheetViews>
    <sheetView showZeros="0" workbookViewId="0">
      <selection activeCell="K20" sqref="K20"/>
    </sheetView>
  </sheetViews>
  <sheetFormatPr defaultColWidth="9.109375" defaultRowHeight="14.25" customHeight="1"/>
  <cols>
    <col min="1" max="1" width="35.33203125" customWidth="1"/>
    <col min="2" max="4" width="28" customWidth="1"/>
    <col min="5" max="7" width="23.88671875" customWidth="1"/>
  </cols>
  <sheetData>
    <row r="1" spans="1:7" ht="13.5" customHeight="1">
      <c r="D1" s="1"/>
      <c r="G1" s="2" t="s">
        <v>490</v>
      </c>
    </row>
    <row r="2" spans="1:7" ht="41.25" customHeight="1">
      <c r="A2" s="155" t="str">
        <f>"2025"&amp;"年部门项目中期规划预算表"</f>
        <v>2025年部门项目中期规划预算表</v>
      </c>
      <c r="B2" s="155"/>
      <c r="C2" s="155"/>
      <c r="D2" s="155"/>
      <c r="E2" s="155"/>
      <c r="F2" s="155"/>
      <c r="G2" s="155"/>
    </row>
    <row r="3" spans="1:7" ht="13.5" customHeight="1">
      <c r="A3" s="156" t="str">
        <f>"单位名称："&amp;"昆明市经开人民医院"</f>
        <v>单位名称：昆明市经开人民医院</v>
      </c>
      <c r="B3" s="157"/>
      <c r="C3" s="157"/>
      <c r="D3" s="157"/>
      <c r="E3" s="4"/>
      <c r="F3" s="4"/>
      <c r="G3" s="5" t="s">
        <v>1</v>
      </c>
    </row>
    <row r="4" spans="1:7" ht="21.75" customHeight="1">
      <c r="A4" s="168" t="s">
        <v>257</v>
      </c>
      <c r="B4" s="168" t="s">
        <v>256</v>
      </c>
      <c r="C4" s="168" t="s">
        <v>173</v>
      </c>
      <c r="D4" s="177" t="s">
        <v>491</v>
      </c>
      <c r="E4" s="162" t="s">
        <v>58</v>
      </c>
      <c r="F4" s="136"/>
      <c r="G4" s="137"/>
    </row>
    <row r="5" spans="1:7" ht="21.75" customHeight="1">
      <c r="A5" s="174"/>
      <c r="B5" s="174"/>
      <c r="C5" s="174"/>
      <c r="D5" s="179"/>
      <c r="E5" s="229" t="str">
        <f>"2025"&amp;"年"</f>
        <v>2025年</v>
      </c>
      <c r="F5" s="177" t="str">
        <f>("2025"+1)&amp;"年"</f>
        <v>2026年</v>
      </c>
      <c r="G5" s="177" t="str">
        <f>("2025"+2)&amp;"年"</f>
        <v>2027年</v>
      </c>
    </row>
    <row r="6" spans="1:7" ht="40.5" customHeight="1">
      <c r="A6" s="169"/>
      <c r="B6" s="169"/>
      <c r="C6" s="169"/>
      <c r="D6" s="178"/>
      <c r="E6" s="141"/>
      <c r="F6" s="178" t="s">
        <v>57</v>
      </c>
      <c r="G6" s="178"/>
    </row>
    <row r="7" spans="1:7" ht="15" customHeight="1">
      <c r="A7" s="10">
        <v>1</v>
      </c>
      <c r="B7" s="10">
        <v>2</v>
      </c>
      <c r="C7" s="10">
        <v>3</v>
      </c>
      <c r="D7" s="10">
        <v>4</v>
      </c>
      <c r="E7" s="10">
        <v>5</v>
      </c>
      <c r="F7" s="10">
        <v>6</v>
      </c>
      <c r="G7" s="10">
        <v>7</v>
      </c>
    </row>
    <row r="8" spans="1:7" ht="17.25" customHeight="1">
      <c r="A8" s="11" t="s">
        <v>70</v>
      </c>
      <c r="B8" s="12"/>
      <c r="C8" s="12"/>
      <c r="D8" s="11"/>
      <c r="E8" s="13">
        <v>1430000</v>
      </c>
      <c r="F8" s="13"/>
      <c r="G8" s="13"/>
    </row>
    <row r="9" spans="1:7" ht="18.75" customHeight="1">
      <c r="A9" s="11"/>
      <c r="B9" s="11" t="s">
        <v>492</v>
      </c>
      <c r="C9" s="11" t="s">
        <v>264</v>
      </c>
      <c r="D9" s="11" t="s">
        <v>493</v>
      </c>
      <c r="E9" s="13">
        <v>312000</v>
      </c>
      <c r="F9" s="13"/>
      <c r="G9" s="13"/>
    </row>
    <row r="10" spans="1:7" ht="18.75" customHeight="1">
      <c r="A10" s="14"/>
      <c r="B10" s="11" t="s">
        <v>492</v>
      </c>
      <c r="C10" s="11" t="s">
        <v>270</v>
      </c>
      <c r="D10" s="11" t="s">
        <v>493</v>
      </c>
      <c r="E10" s="13">
        <v>100200</v>
      </c>
      <c r="F10" s="13"/>
      <c r="G10" s="13"/>
    </row>
    <row r="11" spans="1:7" ht="18.75" customHeight="1">
      <c r="A11" s="14"/>
      <c r="B11" s="11" t="s">
        <v>492</v>
      </c>
      <c r="C11" s="11" t="s">
        <v>276</v>
      </c>
      <c r="D11" s="11" t="s">
        <v>493</v>
      </c>
      <c r="E11" s="13">
        <v>1017800</v>
      </c>
      <c r="F11" s="13"/>
      <c r="G11" s="13"/>
    </row>
    <row r="12" spans="1:7" ht="18.75" customHeight="1">
      <c r="A12" s="226" t="s">
        <v>55</v>
      </c>
      <c r="B12" s="227" t="s">
        <v>494</v>
      </c>
      <c r="C12" s="227"/>
      <c r="D12" s="228"/>
      <c r="E12" s="13">
        <v>1430000</v>
      </c>
      <c r="F12" s="13"/>
      <c r="G12" s="13"/>
    </row>
  </sheetData>
  <mergeCells count="11">
    <mergeCell ref="A2:G2"/>
    <mergeCell ref="A3:D3"/>
    <mergeCell ref="E4:G4"/>
    <mergeCell ref="A12:D12"/>
    <mergeCell ref="A4:A6"/>
    <mergeCell ref="B4:B6"/>
    <mergeCell ref="C4:C6"/>
    <mergeCell ref="D4:D6"/>
    <mergeCell ref="E5:E6"/>
    <mergeCell ref="F5:F6"/>
    <mergeCell ref="G5:G6"/>
  </mergeCells>
  <phoneticPr fontId="18" type="noConversion"/>
  <printOptions horizontalCentered="1"/>
  <pageMargins left="0.37" right="0.37" top="0.56000000000000005" bottom="0.56000000000000005" header="0.48" footer="0.48"/>
  <pageSetup paperSize="9" scale="56" orientation="landscape"/>
</worksheet>
</file>

<file path=xl/worksheets/sheet2.xml><?xml version="1.0" encoding="utf-8"?>
<worksheet xmlns="http://schemas.openxmlformats.org/spreadsheetml/2006/main" xmlns:r="http://schemas.openxmlformats.org/officeDocument/2006/relationships">
  <sheetPr>
    <outlinePr summaryRight="0"/>
    <pageSetUpPr fitToPage="1"/>
  </sheetPr>
  <dimension ref="A1:S9"/>
  <sheetViews>
    <sheetView showGridLines="0" showZeros="0" workbookViewId="0">
      <selection sqref="A1:S1"/>
    </sheetView>
  </sheetViews>
  <sheetFormatPr defaultColWidth="8.5546875" defaultRowHeight="12.75" customHeight="1"/>
  <cols>
    <col min="1" max="1" width="15.88671875" customWidth="1"/>
    <col min="2" max="2" width="35" customWidth="1"/>
    <col min="3" max="19" width="22" customWidth="1"/>
  </cols>
  <sheetData>
    <row r="1" spans="1:19" ht="17.25" customHeight="1">
      <c r="A1" s="102" t="s">
        <v>52</v>
      </c>
      <c r="B1" s="97"/>
      <c r="C1" s="97"/>
      <c r="D1" s="97"/>
      <c r="E1" s="97"/>
      <c r="F1" s="97"/>
      <c r="G1" s="97"/>
      <c r="H1" s="97"/>
      <c r="I1" s="97"/>
      <c r="J1" s="97"/>
      <c r="K1" s="97"/>
      <c r="L1" s="97"/>
      <c r="M1" s="97"/>
      <c r="N1" s="97"/>
      <c r="O1" s="97"/>
      <c r="P1" s="97"/>
      <c r="Q1" s="97"/>
      <c r="R1" s="97"/>
      <c r="S1" s="97"/>
    </row>
    <row r="2" spans="1:19" ht="41.25" customHeight="1">
      <c r="A2" s="96" t="str">
        <f>"2025"&amp;"年部门收入预算表"</f>
        <v>2025年部门收入预算表</v>
      </c>
      <c r="B2" s="97"/>
      <c r="C2" s="97"/>
      <c r="D2" s="97"/>
      <c r="E2" s="97"/>
      <c r="F2" s="97"/>
      <c r="G2" s="97"/>
      <c r="H2" s="97"/>
      <c r="I2" s="97"/>
      <c r="J2" s="97"/>
      <c r="K2" s="97"/>
      <c r="L2" s="97"/>
      <c r="M2" s="97"/>
      <c r="N2" s="97"/>
      <c r="O2" s="97"/>
      <c r="P2" s="97"/>
      <c r="Q2" s="97"/>
      <c r="R2" s="97"/>
      <c r="S2" s="97"/>
    </row>
    <row r="3" spans="1:19" ht="17.25" customHeight="1">
      <c r="A3" s="98" t="str">
        <f>"单位名称："&amp;"昆明市经开人民医院"</f>
        <v>单位名称：昆明市经开人民医院</v>
      </c>
      <c r="B3" s="97"/>
      <c r="S3" s="23" t="s">
        <v>1</v>
      </c>
    </row>
    <row r="4" spans="1:19" ht="21.75" customHeight="1">
      <c r="A4" s="111" t="s">
        <v>53</v>
      </c>
      <c r="B4" s="114" t="s">
        <v>54</v>
      </c>
      <c r="C4" s="114" t="s">
        <v>55</v>
      </c>
      <c r="D4" s="103" t="s">
        <v>56</v>
      </c>
      <c r="E4" s="103"/>
      <c r="F4" s="103"/>
      <c r="G4" s="103"/>
      <c r="H4" s="103"/>
      <c r="I4" s="104"/>
      <c r="J4" s="103"/>
      <c r="K4" s="103"/>
      <c r="L4" s="103"/>
      <c r="M4" s="103"/>
      <c r="N4" s="105"/>
      <c r="O4" s="103" t="s">
        <v>45</v>
      </c>
      <c r="P4" s="103"/>
      <c r="Q4" s="103"/>
      <c r="R4" s="103"/>
      <c r="S4" s="105"/>
    </row>
    <row r="5" spans="1:19" ht="27" customHeight="1">
      <c r="A5" s="112"/>
      <c r="B5" s="115"/>
      <c r="C5" s="115"/>
      <c r="D5" s="115" t="s">
        <v>57</v>
      </c>
      <c r="E5" s="115" t="s">
        <v>58</v>
      </c>
      <c r="F5" s="115" t="s">
        <v>59</v>
      </c>
      <c r="G5" s="115" t="s">
        <v>60</v>
      </c>
      <c r="H5" s="115" t="s">
        <v>61</v>
      </c>
      <c r="I5" s="106" t="s">
        <v>62</v>
      </c>
      <c r="J5" s="107"/>
      <c r="K5" s="107"/>
      <c r="L5" s="107"/>
      <c r="M5" s="107"/>
      <c r="N5" s="108"/>
      <c r="O5" s="115" t="s">
        <v>57</v>
      </c>
      <c r="P5" s="115" t="s">
        <v>58</v>
      </c>
      <c r="Q5" s="115" t="s">
        <v>59</v>
      </c>
      <c r="R5" s="115" t="s">
        <v>60</v>
      </c>
      <c r="S5" s="115" t="s">
        <v>63</v>
      </c>
    </row>
    <row r="6" spans="1:19" ht="30" customHeight="1">
      <c r="A6" s="113"/>
      <c r="B6" s="116"/>
      <c r="C6" s="117"/>
      <c r="D6" s="117"/>
      <c r="E6" s="117"/>
      <c r="F6" s="117"/>
      <c r="G6" s="117"/>
      <c r="H6" s="117"/>
      <c r="I6" s="39" t="s">
        <v>57</v>
      </c>
      <c r="J6" s="86" t="s">
        <v>64</v>
      </c>
      <c r="K6" s="86" t="s">
        <v>65</v>
      </c>
      <c r="L6" s="86" t="s">
        <v>66</v>
      </c>
      <c r="M6" s="86" t="s">
        <v>67</v>
      </c>
      <c r="N6" s="86" t="s">
        <v>68</v>
      </c>
      <c r="O6" s="118"/>
      <c r="P6" s="118"/>
      <c r="Q6" s="118"/>
      <c r="R6" s="118"/>
      <c r="S6" s="117"/>
    </row>
    <row r="7" spans="1:19" ht="15" customHeight="1">
      <c r="A7" s="85">
        <v>1</v>
      </c>
      <c r="B7" s="85">
        <v>2</v>
      </c>
      <c r="C7" s="85">
        <v>3</v>
      </c>
      <c r="D7" s="85">
        <v>4</v>
      </c>
      <c r="E7" s="85">
        <v>5</v>
      </c>
      <c r="F7" s="85">
        <v>6</v>
      </c>
      <c r="G7" s="85">
        <v>7</v>
      </c>
      <c r="H7" s="85">
        <v>8</v>
      </c>
      <c r="I7" s="39">
        <v>9</v>
      </c>
      <c r="J7" s="85">
        <v>10</v>
      </c>
      <c r="K7" s="85">
        <v>11</v>
      </c>
      <c r="L7" s="85">
        <v>12</v>
      </c>
      <c r="M7" s="85">
        <v>13</v>
      </c>
      <c r="N7" s="85">
        <v>14</v>
      </c>
      <c r="O7" s="85">
        <v>15</v>
      </c>
      <c r="P7" s="85">
        <v>16</v>
      </c>
      <c r="Q7" s="85">
        <v>17</v>
      </c>
      <c r="R7" s="85">
        <v>18</v>
      </c>
      <c r="S7" s="85">
        <v>19</v>
      </c>
    </row>
    <row r="8" spans="1:19" ht="18" customHeight="1">
      <c r="A8" s="11" t="s">
        <v>69</v>
      </c>
      <c r="B8" s="11" t="s">
        <v>70</v>
      </c>
      <c r="C8" s="45">
        <v>84307547</v>
      </c>
      <c r="D8" s="45">
        <v>84307547</v>
      </c>
      <c r="E8" s="45">
        <v>5406347</v>
      </c>
      <c r="F8" s="45"/>
      <c r="G8" s="45"/>
      <c r="H8" s="45"/>
      <c r="I8" s="45">
        <v>78901200</v>
      </c>
      <c r="J8" s="45">
        <v>78901200</v>
      </c>
      <c r="K8" s="45"/>
      <c r="L8" s="45"/>
      <c r="M8" s="45"/>
      <c r="N8" s="45"/>
      <c r="O8" s="45"/>
      <c r="P8" s="45"/>
      <c r="Q8" s="45"/>
      <c r="R8" s="45"/>
      <c r="S8" s="45"/>
    </row>
    <row r="9" spans="1:19" ht="18" customHeight="1">
      <c r="A9" s="109" t="s">
        <v>55</v>
      </c>
      <c r="B9" s="110"/>
      <c r="C9" s="45">
        <v>84307547</v>
      </c>
      <c r="D9" s="45">
        <v>84307547</v>
      </c>
      <c r="E9" s="45">
        <v>5406347</v>
      </c>
      <c r="F9" s="45"/>
      <c r="G9" s="45"/>
      <c r="H9" s="45"/>
      <c r="I9" s="45">
        <v>78901200</v>
      </c>
      <c r="J9" s="45">
        <v>78901200</v>
      </c>
      <c r="K9" s="45"/>
      <c r="L9" s="45"/>
      <c r="M9" s="45"/>
      <c r="N9" s="45"/>
      <c r="O9" s="45"/>
      <c r="P9" s="45"/>
      <c r="Q9" s="45"/>
      <c r="R9" s="45"/>
      <c r="S9" s="45"/>
    </row>
  </sheetData>
  <mergeCells count="20">
    <mergeCell ref="O5:O6"/>
    <mergeCell ref="P5:P6"/>
    <mergeCell ref="Q5:Q6"/>
    <mergeCell ref="R5:R6"/>
    <mergeCell ref="S5:S6"/>
    <mergeCell ref="I5:N5"/>
    <mergeCell ref="A9:B9"/>
    <mergeCell ref="A4:A6"/>
    <mergeCell ref="B4:B6"/>
    <mergeCell ref="C4:C6"/>
    <mergeCell ref="D5:D6"/>
    <mergeCell ref="E5:E6"/>
    <mergeCell ref="F5:F6"/>
    <mergeCell ref="G5:G6"/>
    <mergeCell ref="H5:H6"/>
    <mergeCell ref="A1:S1"/>
    <mergeCell ref="A2:S2"/>
    <mergeCell ref="A3:B3"/>
    <mergeCell ref="D4:N4"/>
    <mergeCell ref="O4:S4"/>
  </mergeCells>
  <phoneticPr fontId="18" type="noConversion"/>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sheetPr>
    <outlinePr summaryRight="0"/>
    <pageSetUpPr fitToPage="1"/>
  </sheetPr>
  <dimension ref="A1:O20"/>
  <sheetViews>
    <sheetView showGridLines="0" showZeros="0" workbookViewId="0">
      <selection sqref="A1:O1"/>
    </sheetView>
  </sheetViews>
  <sheetFormatPr defaultColWidth="8.5546875" defaultRowHeight="12.75" customHeight="1"/>
  <cols>
    <col min="1" max="1" width="14.33203125" customWidth="1"/>
    <col min="2" max="2" width="37.5546875" customWidth="1"/>
    <col min="3" max="8" width="24.5546875" customWidth="1"/>
    <col min="9" max="9" width="26.6640625" customWidth="1"/>
    <col min="10" max="11" width="24.44140625" customWidth="1"/>
    <col min="12" max="15" width="24.5546875" customWidth="1"/>
  </cols>
  <sheetData>
    <row r="1" spans="1:15" ht="17.25" customHeight="1">
      <c r="A1" s="119" t="s">
        <v>71</v>
      </c>
      <c r="B1" s="97"/>
      <c r="C1" s="97"/>
      <c r="D1" s="97"/>
      <c r="E1" s="97"/>
      <c r="F1" s="97"/>
      <c r="G1" s="97"/>
      <c r="H1" s="97"/>
      <c r="I1" s="97"/>
      <c r="J1" s="97"/>
      <c r="K1" s="97"/>
      <c r="L1" s="97"/>
      <c r="M1" s="97"/>
      <c r="N1" s="97"/>
      <c r="O1" s="97"/>
    </row>
    <row r="2" spans="1:15" ht="41.25" customHeight="1">
      <c r="A2" s="96" t="str">
        <f>"2025"&amp;"年部门支出预算表"</f>
        <v>2025年部门支出预算表</v>
      </c>
      <c r="B2" s="97"/>
      <c r="C2" s="97"/>
      <c r="D2" s="97"/>
      <c r="E2" s="97"/>
      <c r="F2" s="97"/>
      <c r="G2" s="97"/>
      <c r="H2" s="97"/>
      <c r="I2" s="97"/>
      <c r="J2" s="97"/>
      <c r="K2" s="97"/>
      <c r="L2" s="97"/>
      <c r="M2" s="97"/>
      <c r="N2" s="97"/>
      <c r="O2" s="97"/>
    </row>
    <row r="3" spans="1:15" ht="17.25" customHeight="1">
      <c r="A3" s="98" t="str">
        <f>"单位名称："&amp;"昆明市经开人民医院"</f>
        <v>单位名称：昆明市经开人民医院</v>
      </c>
      <c r="B3" s="97"/>
      <c r="O3" s="23" t="s">
        <v>1</v>
      </c>
    </row>
    <row r="4" spans="1:15" ht="27" customHeight="1">
      <c r="A4" s="130" t="s">
        <v>72</v>
      </c>
      <c r="B4" s="130" t="s">
        <v>73</v>
      </c>
      <c r="C4" s="130" t="s">
        <v>55</v>
      </c>
      <c r="D4" s="120" t="s">
        <v>58</v>
      </c>
      <c r="E4" s="121"/>
      <c r="F4" s="122"/>
      <c r="G4" s="125" t="s">
        <v>59</v>
      </c>
      <c r="H4" s="125" t="s">
        <v>60</v>
      </c>
      <c r="I4" s="125" t="s">
        <v>74</v>
      </c>
      <c r="J4" s="120" t="s">
        <v>62</v>
      </c>
      <c r="K4" s="121"/>
      <c r="L4" s="121"/>
      <c r="M4" s="121"/>
      <c r="N4" s="123"/>
      <c r="O4" s="124"/>
    </row>
    <row r="5" spans="1:15" ht="42" customHeight="1">
      <c r="A5" s="131"/>
      <c r="B5" s="131"/>
      <c r="C5" s="126"/>
      <c r="D5" s="82" t="s">
        <v>57</v>
      </c>
      <c r="E5" s="82" t="s">
        <v>75</v>
      </c>
      <c r="F5" s="82" t="s">
        <v>76</v>
      </c>
      <c r="G5" s="126"/>
      <c r="H5" s="126"/>
      <c r="I5" s="127"/>
      <c r="J5" s="82" t="s">
        <v>57</v>
      </c>
      <c r="K5" s="77" t="s">
        <v>77</v>
      </c>
      <c r="L5" s="77" t="s">
        <v>78</v>
      </c>
      <c r="M5" s="77" t="s">
        <v>79</v>
      </c>
      <c r="N5" s="77" t="s">
        <v>80</v>
      </c>
      <c r="O5" s="77" t="s">
        <v>81</v>
      </c>
    </row>
    <row r="6" spans="1:15" ht="18" customHeight="1">
      <c r="A6" s="25" t="s">
        <v>82</v>
      </c>
      <c r="B6" s="25" t="s">
        <v>83</v>
      </c>
      <c r="C6" s="25" t="s">
        <v>84</v>
      </c>
      <c r="D6" s="29" t="s">
        <v>85</v>
      </c>
      <c r="E6" s="29" t="s">
        <v>86</v>
      </c>
      <c r="F6" s="29" t="s">
        <v>87</v>
      </c>
      <c r="G6" s="29" t="s">
        <v>88</v>
      </c>
      <c r="H6" s="29" t="s">
        <v>89</v>
      </c>
      <c r="I6" s="29" t="s">
        <v>90</v>
      </c>
      <c r="J6" s="29" t="s">
        <v>91</v>
      </c>
      <c r="K6" s="29" t="s">
        <v>92</v>
      </c>
      <c r="L6" s="29" t="s">
        <v>93</v>
      </c>
      <c r="M6" s="29" t="s">
        <v>94</v>
      </c>
      <c r="N6" s="25" t="s">
        <v>95</v>
      </c>
      <c r="O6" s="29" t="s">
        <v>96</v>
      </c>
    </row>
    <row r="7" spans="1:15" ht="21" customHeight="1">
      <c r="A7" s="30" t="s">
        <v>97</v>
      </c>
      <c r="B7" s="30" t="s">
        <v>98</v>
      </c>
      <c r="C7" s="45">
        <v>4476347</v>
      </c>
      <c r="D7" s="45">
        <v>1276347</v>
      </c>
      <c r="E7" s="45">
        <v>1276347</v>
      </c>
      <c r="F7" s="45"/>
      <c r="G7" s="45"/>
      <c r="H7" s="45"/>
      <c r="I7" s="45"/>
      <c r="J7" s="45">
        <v>3200000</v>
      </c>
      <c r="K7" s="45">
        <v>3200000</v>
      </c>
      <c r="L7" s="45"/>
      <c r="M7" s="45"/>
      <c r="N7" s="45"/>
      <c r="O7" s="45"/>
    </row>
    <row r="8" spans="1:15" ht="21" customHeight="1">
      <c r="A8" s="83" t="s">
        <v>99</v>
      </c>
      <c r="B8" s="83" t="s">
        <v>100</v>
      </c>
      <c r="C8" s="45">
        <v>4476347</v>
      </c>
      <c r="D8" s="45">
        <v>1276347</v>
      </c>
      <c r="E8" s="45">
        <v>1276347</v>
      </c>
      <c r="F8" s="45"/>
      <c r="G8" s="45"/>
      <c r="H8" s="45"/>
      <c r="I8" s="45"/>
      <c r="J8" s="45">
        <v>3200000</v>
      </c>
      <c r="K8" s="45">
        <v>3200000</v>
      </c>
      <c r="L8" s="45"/>
      <c r="M8" s="45"/>
      <c r="N8" s="45"/>
      <c r="O8" s="45"/>
    </row>
    <row r="9" spans="1:15" ht="21" customHeight="1">
      <c r="A9" s="84" t="s">
        <v>101</v>
      </c>
      <c r="B9" s="84" t="s">
        <v>102</v>
      </c>
      <c r="C9" s="45">
        <v>1276347</v>
      </c>
      <c r="D9" s="45">
        <v>1276347</v>
      </c>
      <c r="E9" s="45">
        <v>1276347</v>
      </c>
      <c r="F9" s="45"/>
      <c r="G9" s="45"/>
      <c r="H9" s="45"/>
      <c r="I9" s="45"/>
      <c r="J9" s="45"/>
      <c r="K9" s="45"/>
      <c r="L9" s="45"/>
      <c r="M9" s="45"/>
      <c r="N9" s="45"/>
      <c r="O9" s="45"/>
    </row>
    <row r="10" spans="1:15" ht="21" customHeight="1">
      <c r="A10" s="84" t="s">
        <v>103</v>
      </c>
      <c r="B10" s="84" t="s">
        <v>104</v>
      </c>
      <c r="C10" s="45">
        <v>3200000</v>
      </c>
      <c r="D10" s="45"/>
      <c r="E10" s="45"/>
      <c r="F10" s="45"/>
      <c r="G10" s="45"/>
      <c r="H10" s="45"/>
      <c r="I10" s="45"/>
      <c r="J10" s="45">
        <v>3200000</v>
      </c>
      <c r="K10" s="45">
        <v>3200000</v>
      </c>
      <c r="L10" s="45"/>
      <c r="M10" s="45"/>
      <c r="N10" s="45"/>
      <c r="O10" s="45"/>
    </row>
    <row r="11" spans="1:15" ht="21" customHeight="1">
      <c r="A11" s="30" t="s">
        <v>105</v>
      </c>
      <c r="B11" s="30" t="s">
        <v>106</v>
      </c>
      <c r="C11" s="45">
        <v>77731200</v>
      </c>
      <c r="D11" s="45">
        <v>4130000</v>
      </c>
      <c r="E11" s="45">
        <v>2700000</v>
      </c>
      <c r="F11" s="45">
        <v>1430000</v>
      </c>
      <c r="G11" s="45"/>
      <c r="H11" s="45"/>
      <c r="I11" s="45"/>
      <c r="J11" s="45">
        <v>73601200</v>
      </c>
      <c r="K11" s="45">
        <v>73601200</v>
      </c>
      <c r="L11" s="45"/>
      <c r="M11" s="45"/>
      <c r="N11" s="45"/>
      <c r="O11" s="45"/>
    </row>
    <row r="12" spans="1:15" ht="21" customHeight="1">
      <c r="A12" s="83" t="s">
        <v>107</v>
      </c>
      <c r="B12" s="83" t="s">
        <v>108</v>
      </c>
      <c r="C12" s="45">
        <v>75231200</v>
      </c>
      <c r="D12" s="45">
        <v>4130000</v>
      </c>
      <c r="E12" s="45">
        <v>2700000</v>
      </c>
      <c r="F12" s="45">
        <v>1430000</v>
      </c>
      <c r="G12" s="45"/>
      <c r="H12" s="45"/>
      <c r="I12" s="45"/>
      <c r="J12" s="45">
        <v>71101200</v>
      </c>
      <c r="K12" s="45">
        <v>71101200</v>
      </c>
      <c r="L12" s="45"/>
      <c r="M12" s="45"/>
      <c r="N12" s="45"/>
      <c r="O12" s="45"/>
    </row>
    <row r="13" spans="1:15" ht="21" customHeight="1">
      <c r="A13" s="84" t="s">
        <v>109</v>
      </c>
      <c r="B13" s="84" t="s">
        <v>110</v>
      </c>
      <c r="C13" s="45">
        <v>75231200</v>
      </c>
      <c r="D13" s="45">
        <v>4130000</v>
      </c>
      <c r="E13" s="45">
        <v>2700000</v>
      </c>
      <c r="F13" s="45">
        <v>1430000</v>
      </c>
      <c r="G13" s="45"/>
      <c r="H13" s="45"/>
      <c r="I13" s="45"/>
      <c r="J13" s="45">
        <v>71101200</v>
      </c>
      <c r="K13" s="45">
        <v>71101200</v>
      </c>
      <c r="L13" s="45"/>
      <c r="M13" s="45"/>
      <c r="N13" s="45"/>
      <c r="O13" s="45"/>
    </row>
    <row r="14" spans="1:15" ht="21" customHeight="1">
      <c r="A14" s="83" t="s">
        <v>111</v>
      </c>
      <c r="B14" s="83" t="s">
        <v>112</v>
      </c>
      <c r="C14" s="45">
        <v>2500000</v>
      </c>
      <c r="D14" s="45"/>
      <c r="E14" s="45"/>
      <c r="F14" s="45"/>
      <c r="G14" s="45"/>
      <c r="H14" s="45"/>
      <c r="I14" s="45"/>
      <c r="J14" s="45">
        <v>2500000</v>
      </c>
      <c r="K14" s="45">
        <v>2500000</v>
      </c>
      <c r="L14" s="45"/>
      <c r="M14" s="45"/>
      <c r="N14" s="45"/>
      <c r="O14" s="45"/>
    </row>
    <row r="15" spans="1:15" ht="21" customHeight="1">
      <c r="A15" s="84" t="s">
        <v>113</v>
      </c>
      <c r="B15" s="84" t="s">
        <v>114</v>
      </c>
      <c r="C15" s="45">
        <v>1420000</v>
      </c>
      <c r="D15" s="45"/>
      <c r="E15" s="45"/>
      <c r="F15" s="45"/>
      <c r="G15" s="45"/>
      <c r="H15" s="45"/>
      <c r="I15" s="45"/>
      <c r="J15" s="45">
        <v>1420000</v>
      </c>
      <c r="K15" s="45">
        <v>1420000</v>
      </c>
      <c r="L15" s="45"/>
      <c r="M15" s="45"/>
      <c r="N15" s="45"/>
      <c r="O15" s="45"/>
    </row>
    <row r="16" spans="1:15" ht="21" customHeight="1">
      <c r="A16" s="84" t="s">
        <v>115</v>
      </c>
      <c r="B16" s="84" t="s">
        <v>116</v>
      </c>
      <c r="C16" s="45">
        <v>1080000</v>
      </c>
      <c r="D16" s="45"/>
      <c r="E16" s="45"/>
      <c r="F16" s="45"/>
      <c r="G16" s="45"/>
      <c r="H16" s="45"/>
      <c r="I16" s="45"/>
      <c r="J16" s="45">
        <v>1080000</v>
      </c>
      <c r="K16" s="45">
        <v>1080000</v>
      </c>
      <c r="L16" s="45"/>
      <c r="M16" s="45"/>
      <c r="N16" s="45"/>
      <c r="O16" s="45"/>
    </row>
    <row r="17" spans="1:15" ht="21" customHeight="1">
      <c r="A17" s="30" t="s">
        <v>117</v>
      </c>
      <c r="B17" s="30" t="s">
        <v>118</v>
      </c>
      <c r="C17" s="45">
        <v>2100000</v>
      </c>
      <c r="D17" s="45"/>
      <c r="E17" s="45"/>
      <c r="F17" s="45"/>
      <c r="G17" s="45"/>
      <c r="H17" s="45"/>
      <c r="I17" s="45"/>
      <c r="J17" s="45">
        <v>2100000</v>
      </c>
      <c r="K17" s="45">
        <v>2100000</v>
      </c>
      <c r="L17" s="45"/>
      <c r="M17" s="45"/>
      <c r="N17" s="45"/>
      <c r="O17" s="45"/>
    </row>
    <row r="18" spans="1:15" ht="21" customHeight="1">
      <c r="A18" s="83" t="s">
        <v>119</v>
      </c>
      <c r="B18" s="83" t="s">
        <v>120</v>
      </c>
      <c r="C18" s="45">
        <v>2100000</v>
      </c>
      <c r="D18" s="45"/>
      <c r="E18" s="45"/>
      <c r="F18" s="45"/>
      <c r="G18" s="45"/>
      <c r="H18" s="45"/>
      <c r="I18" s="45"/>
      <c r="J18" s="45">
        <v>2100000</v>
      </c>
      <c r="K18" s="45">
        <v>2100000</v>
      </c>
      <c r="L18" s="45"/>
      <c r="M18" s="45"/>
      <c r="N18" s="45"/>
      <c r="O18" s="45"/>
    </row>
    <row r="19" spans="1:15" ht="21" customHeight="1">
      <c r="A19" s="84" t="s">
        <v>121</v>
      </c>
      <c r="B19" s="84" t="s">
        <v>122</v>
      </c>
      <c r="C19" s="45">
        <v>2100000</v>
      </c>
      <c r="D19" s="45"/>
      <c r="E19" s="45"/>
      <c r="F19" s="45"/>
      <c r="G19" s="45"/>
      <c r="H19" s="45"/>
      <c r="I19" s="45"/>
      <c r="J19" s="45">
        <v>2100000</v>
      </c>
      <c r="K19" s="45">
        <v>2100000</v>
      </c>
      <c r="L19" s="45"/>
      <c r="M19" s="45"/>
      <c r="N19" s="45"/>
      <c r="O19" s="45"/>
    </row>
    <row r="20" spans="1:15" ht="21" customHeight="1">
      <c r="A20" s="128" t="s">
        <v>55</v>
      </c>
      <c r="B20" s="129"/>
      <c r="C20" s="45">
        <v>84307547</v>
      </c>
      <c r="D20" s="45">
        <v>5406347</v>
      </c>
      <c r="E20" s="45">
        <v>3976347</v>
      </c>
      <c r="F20" s="45">
        <v>1430000</v>
      </c>
      <c r="G20" s="45"/>
      <c r="H20" s="45"/>
      <c r="I20" s="45"/>
      <c r="J20" s="45">
        <v>78901200</v>
      </c>
      <c r="K20" s="45">
        <v>78901200</v>
      </c>
      <c r="L20" s="45"/>
      <c r="M20" s="45"/>
      <c r="N20" s="45"/>
      <c r="O20" s="45"/>
    </row>
  </sheetData>
  <mergeCells count="12">
    <mergeCell ref="A20:B20"/>
    <mergeCell ref="A4:A5"/>
    <mergeCell ref="B4:B5"/>
    <mergeCell ref="C4:C5"/>
    <mergeCell ref="G4:G5"/>
    <mergeCell ref="A1:O1"/>
    <mergeCell ref="A2:O2"/>
    <mergeCell ref="A3:B3"/>
    <mergeCell ref="D4:F4"/>
    <mergeCell ref="J4:O4"/>
    <mergeCell ref="H4:H5"/>
    <mergeCell ref="I4:I5"/>
  </mergeCells>
  <phoneticPr fontId="18" type="noConversion"/>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sheetPr>
    <outlinePr summaryRight="0"/>
    <pageSetUpPr fitToPage="1"/>
  </sheetPr>
  <dimension ref="A1:D34"/>
  <sheetViews>
    <sheetView showGridLines="0" showZeros="0" workbookViewId="0"/>
  </sheetViews>
  <sheetFormatPr defaultColWidth="8.5546875" defaultRowHeight="12.75" customHeight="1"/>
  <cols>
    <col min="1" max="4" width="35.5546875" customWidth="1"/>
  </cols>
  <sheetData>
    <row r="1" spans="1:4" ht="15" customHeight="1">
      <c r="A1" s="21"/>
      <c r="B1" s="23"/>
      <c r="C1" s="23"/>
      <c r="D1" s="23" t="s">
        <v>123</v>
      </c>
    </row>
    <row r="2" spans="1:4" ht="41.25" customHeight="1">
      <c r="A2" s="96" t="str">
        <f>"2025"&amp;"年部门财政拨款收支预算总表"</f>
        <v>2025年部门财政拨款收支预算总表</v>
      </c>
      <c r="B2" s="97"/>
      <c r="C2" s="97"/>
      <c r="D2" s="97"/>
    </row>
    <row r="3" spans="1:4" ht="17.25" customHeight="1">
      <c r="A3" s="98" t="str">
        <f>"单位名称："&amp;"昆明市经开人民医院"</f>
        <v>单位名称：昆明市经开人民医院</v>
      </c>
      <c r="B3" s="99"/>
      <c r="D3" s="23" t="s">
        <v>1</v>
      </c>
    </row>
    <row r="4" spans="1:4" ht="17.25" customHeight="1">
      <c r="A4" s="100" t="s">
        <v>2</v>
      </c>
      <c r="B4" s="101"/>
      <c r="C4" s="100" t="s">
        <v>3</v>
      </c>
      <c r="D4" s="101"/>
    </row>
    <row r="5" spans="1:4" ht="18.75" customHeight="1">
      <c r="A5" s="77" t="s">
        <v>4</v>
      </c>
      <c r="B5" s="77" t="s">
        <v>5</v>
      </c>
      <c r="C5" s="77" t="s">
        <v>6</v>
      </c>
      <c r="D5" s="77" t="s">
        <v>5</v>
      </c>
    </row>
    <row r="6" spans="1:4" ht="16.5" customHeight="1">
      <c r="A6" s="78" t="s">
        <v>124</v>
      </c>
      <c r="B6" s="45">
        <v>5406347</v>
      </c>
      <c r="C6" s="78" t="s">
        <v>125</v>
      </c>
      <c r="D6" s="45">
        <v>5406347</v>
      </c>
    </row>
    <row r="7" spans="1:4" ht="16.5" customHeight="1">
      <c r="A7" s="78" t="s">
        <v>126</v>
      </c>
      <c r="B7" s="45">
        <v>5406347</v>
      </c>
      <c r="C7" s="78" t="s">
        <v>127</v>
      </c>
      <c r="D7" s="45"/>
    </row>
    <row r="8" spans="1:4" ht="16.5" customHeight="1">
      <c r="A8" s="78" t="s">
        <v>128</v>
      </c>
      <c r="B8" s="45"/>
      <c r="C8" s="78" t="s">
        <v>129</v>
      </c>
      <c r="D8" s="45"/>
    </row>
    <row r="9" spans="1:4" ht="16.5" customHeight="1">
      <c r="A9" s="78" t="s">
        <v>130</v>
      </c>
      <c r="B9" s="45"/>
      <c r="C9" s="78" t="s">
        <v>131</v>
      </c>
      <c r="D9" s="45"/>
    </row>
    <row r="10" spans="1:4" ht="16.5" customHeight="1">
      <c r="A10" s="78" t="s">
        <v>132</v>
      </c>
      <c r="B10" s="45"/>
      <c r="C10" s="78" t="s">
        <v>133</v>
      </c>
      <c r="D10" s="45"/>
    </row>
    <row r="11" spans="1:4" ht="16.5" customHeight="1">
      <c r="A11" s="78" t="s">
        <v>126</v>
      </c>
      <c r="B11" s="45"/>
      <c r="C11" s="78" t="s">
        <v>134</v>
      </c>
      <c r="D11" s="45"/>
    </row>
    <row r="12" spans="1:4" ht="16.5" customHeight="1">
      <c r="A12" s="73" t="s">
        <v>128</v>
      </c>
      <c r="B12" s="45"/>
      <c r="C12" s="37" t="s">
        <v>135</v>
      </c>
      <c r="D12" s="45"/>
    </row>
    <row r="13" spans="1:4" ht="16.5" customHeight="1">
      <c r="A13" s="73" t="s">
        <v>130</v>
      </c>
      <c r="B13" s="45"/>
      <c r="C13" s="37" t="s">
        <v>136</v>
      </c>
      <c r="D13" s="45"/>
    </row>
    <row r="14" spans="1:4" ht="16.5" customHeight="1">
      <c r="A14" s="79"/>
      <c r="B14" s="45"/>
      <c r="C14" s="37" t="s">
        <v>137</v>
      </c>
      <c r="D14" s="45">
        <v>1276347</v>
      </c>
    </row>
    <row r="15" spans="1:4" ht="16.5" customHeight="1">
      <c r="A15" s="79"/>
      <c r="B15" s="45"/>
      <c r="C15" s="37" t="s">
        <v>138</v>
      </c>
      <c r="D15" s="45">
        <v>4130000</v>
      </c>
    </row>
    <row r="16" spans="1:4" ht="16.5" customHeight="1">
      <c r="A16" s="79"/>
      <c r="B16" s="45"/>
      <c r="C16" s="37" t="s">
        <v>139</v>
      </c>
      <c r="D16" s="45"/>
    </row>
    <row r="17" spans="1:4" ht="16.5" customHeight="1">
      <c r="A17" s="79"/>
      <c r="B17" s="45"/>
      <c r="C17" s="37" t="s">
        <v>140</v>
      </c>
      <c r="D17" s="45"/>
    </row>
    <row r="18" spans="1:4" ht="16.5" customHeight="1">
      <c r="A18" s="79"/>
      <c r="B18" s="45"/>
      <c r="C18" s="37" t="s">
        <v>141</v>
      </c>
      <c r="D18" s="45"/>
    </row>
    <row r="19" spans="1:4" ht="16.5" customHeight="1">
      <c r="A19" s="79"/>
      <c r="B19" s="45"/>
      <c r="C19" s="37" t="s">
        <v>142</v>
      </c>
      <c r="D19" s="45"/>
    </row>
    <row r="20" spans="1:4" ht="16.5" customHeight="1">
      <c r="A20" s="79"/>
      <c r="B20" s="45"/>
      <c r="C20" s="37" t="s">
        <v>143</v>
      </c>
      <c r="D20" s="45"/>
    </row>
    <row r="21" spans="1:4" ht="16.5" customHeight="1">
      <c r="A21" s="79"/>
      <c r="B21" s="45"/>
      <c r="C21" s="37" t="s">
        <v>144</v>
      </c>
      <c r="D21" s="45"/>
    </row>
    <row r="22" spans="1:4" ht="16.5" customHeight="1">
      <c r="A22" s="79"/>
      <c r="B22" s="45"/>
      <c r="C22" s="37" t="s">
        <v>145</v>
      </c>
      <c r="D22" s="45"/>
    </row>
    <row r="23" spans="1:4" ht="16.5" customHeight="1">
      <c r="A23" s="79"/>
      <c r="B23" s="45"/>
      <c r="C23" s="37" t="s">
        <v>146</v>
      </c>
      <c r="D23" s="45"/>
    </row>
    <row r="24" spans="1:4" ht="16.5" customHeight="1">
      <c r="A24" s="79"/>
      <c r="B24" s="45"/>
      <c r="C24" s="37" t="s">
        <v>147</v>
      </c>
      <c r="D24" s="45"/>
    </row>
    <row r="25" spans="1:4" ht="16.5" customHeight="1">
      <c r="A25" s="79"/>
      <c r="B25" s="45"/>
      <c r="C25" s="37" t="s">
        <v>148</v>
      </c>
      <c r="D25" s="45"/>
    </row>
    <row r="26" spans="1:4" ht="16.5" customHeight="1">
      <c r="A26" s="79"/>
      <c r="B26" s="45"/>
      <c r="C26" s="37" t="s">
        <v>149</v>
      </c>
      <c r="D26" s="45"/>
    </row>
    <row r="27" spans="1:4" ht="16.5" customHeight="1">
      <c r="A27" s="79"/>
      <c r="B27" s="45"/>
      <c r="C27" s="37" t="s">
        <v>150</v>
      </c>
      <c r="D27" s="45"/>
    </row>
    <row r="28" spans="1:4" ht="16.5" customHeight="1">
      <c r="A28" s="79"/>
      <c r="B28" s="45"/>
      <c r="C28" s="37" t="s">
        <v>151</v>
      </c>
      <c r="D28" s="45"/>
    </row>
    <row r="29" spans="1:4" ht="16.5" customHeight="1">
      <c r="A29" s="79"/>
      <c r="B29" s="45"/>
      <c r="C29" s="37" t="s">
        <v>152</v>
      </c>
      <c r="D29" s="45"/>
    </row>
    <row r="30" spans="1:4" ht="16.5" customHeight="1">
      <c r="A30" s="79"/>
      <c r="B30" s="45"/>
      <c r="C30" s="37" t="s">
        <v>153</v>
      </c>
      <c r="D30" s="45"/>
    </row>
    <row r="31" spans="1:4" ht="16.5" customHeight="1">
      <c r="A31" s="79"/>
      <c r="B31" s="45"/>
      <c r="C31" s="73" t="s">
        <v>154</v>
      </c>
      <c r="D31" s="45"/>
    </row>
    <row r="32" spans="1:4" ht="16.5" customHeight="1">
      <c r="A32" s="79"/>
      <c r="B32" s="45"/>
      <c r="C32" s="73" t="s">
        <v>155</v>
      </c>
      <c r="D32" s="45"/>
    </row>
    <row r="33" spans="1:4" ht="16.5" customHeight="1">
      <c r="A33" s="79"/>
      <c r="B33" s="45"/>
      <c r="C33" s="16" t="s">
        <v>156</v>
      </c>
      <c r="D33" s="45"/>
    </row>
    <row r="34" spans="1:4" ht="15" customHeight="1">
      <c r="A34" s="80" t="s">
        <v>50</v>
      </c>
      <c r="B34" s="81">
        <v>5406347</v>
      </c>
      <c r="C34" s="80" t="s">
        <v>51</v>
      </c>
      <c r="D34" s="81">
        <v>5406347</v>
      </c>
    </row>
  </sheetData>
  <mergeCells count="4">
    <mergeCell ref="A2:D2"/>
    <mergeCell ref="A3:B3"/>
    <mergeCell ref="A4:B4"/>
    <mergeCell ref="C4:D4"/>
  </mergeCells>
  <phoneticPr fontId="18" type="noConversion"/>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sheetPr>
    <outlinePr summaryRight="0"/>
    <pageSetUpPr fitToPage="1"/>
  </sheetPr>
  <dimension ref="A1:G13"/>
  <sheetViews>
    <sheetView showZeros="0" workbookViewId="0"/>
  </sheetViews>
  <sheetFormatPr defaultColWidth="9.109375" defaultRowHeight="14.25" customHeight="1"/>
  <cols>
    <col min="1" max="1" width="20.109375" customWidth="1"/>
    <col min="2" max="2" width="44" customWidth="1"/>
    <col min="3" max="7" width="24.109375" customWidth="1"/>
  </cols>
  <sheetData>
    <row r="1" spans="1:7" ht="14.25" customHeight="1">
      <c r="D1" s="69"/>
      <c r="F1" s="40"/>
      <c r="G1" s="70" t="s">
        <v>157</v>
      </c>
    </row>
    <row r="2" spans="1:7" ht="41.25" customHeight="1">
      <c r="A2" s="132" t="str">
        <f>"2025"&amp;"年一般公共预算支出预算表（按功能科目分类）"</f>
        <v>2025年一般公共预算支出预算表（按功能科目分类）</v>
      </c>
      <c r="B2" s="132"/>
      <c r="C2" s="132"/>
      <c r="D2" s="132"/>
      <c r="E2" s="132"/>
      <c r="F2" s="132"/>
      <c r="G2" s="132"/>
    </row>
    <row r="3" spans="1:7" ht="18" customHeight="1">
      <c r="A3" s="3" t="str">
        <f>"单位名称："&amp;"昆明市经开人民医院"</f>
        <v>单位名称：昆明市经开人民医院</v>
      </c>
      <c r="F3" s="64"/>
      <c r="G3" s="70" t="s">
        <v>1</v>
      </c>
    </row>
    <row r="4" spans="1:7" ht="20.25" customHeight="1">
      <c r="A4" s="133" t="s">
        <v>158</v>
      </c>
      <c r="B4" s="134"/>
      <c r="C4" s="140" t="s">
        <v>55</v>
      </c>
      <c r="D4" s="135" t="s">
        <v>75</v>
      </c>
      <c r="E4" s="136"/>
      <c r="F4" s="137"/>
      <c r="G4" s="142" t="s">
        <v>76</v>
      </c>
    </row>
    <row r="5" spans="1:7" ht="20.25" customHeight="1">
      <c r="A5" s="75" t="s">
        <v>72</v>
      </c>
      <c r="B5" s="75" t="s">
        <v>73</v>
      </c>
      <c r="C5" s="141"/>
      <c r="D5" s="66" t="s">
        <v>57</v>
      </c>
      <c r="E5" s="66" t="s">
        <v>159</v>
      </c>
      <c r="F5" s="66" t="s">
        <v>160</v>
      </c>
      <c r="G5" s="143"/>
    </row>
    <row r="6" spans="1:7" ht="15" customHeight="1">
      <c r="A6" s="33" t="s">
        <v>82</v>
      </c>
      <c r="B6" s="33" t="s">
        <v>83</v>
      </c>
      <c r="C6" s="33" t="s">
        <v>84</v>
      </c>
      <c r="D6" s="33" t="s">
        <v>85</v>
      </c>
      <c r="E6" s="33" t="s">
        <v>86</v>
      </c>
      <c r="F6" s="33" t="s">
        <v>87</v>
      </c>
      <c r="G6" s="33" t="s">
        <v>88</v>
      </c>
    </row>
    <row r="7" spans="1:7" ht="18" customHeight="1">
      <c r="A7" s="16" t="s">
        <v>97</v>
      </c>
      <c r="B7" s="16" t="s">
        <v>98</v>
      </c>
      <c r="C7" s="45">
        <v>1276347</v>
      </c>
      <c r="D7" s="45">
        <v>1276347</v>
      </c>
      <c r="E7" s="45">
        <v>1276347</v>
      </c>
      <c r="F7" s="45"/>
      <c r="G7" s="45"/>
    </row>
    <row r="8" spans="1:7" ht="18" customHeight="1">
      <c r="A8" s="68" t="s">
        <v>99</v>
      </c>
      <c r="B8" s="68" t="s">
        <v>100</v>
      </c>
      <c r="C8" s="45">
        <v>1276347</v>
      </c>
      <c r="D8" s="45">
        <v>1276347</v>
      </c>
      <c r="E8" s="45">
        <v>1276347</v>
      </c>
      <c r="F8" s="45"/>
      <c r="G8" s="45"/>
    </row>
    <row r="9" spans="1:7" ht="18" customHeight="1">
      <c r="A9" s="76" t="s">
        <v>101</v>
      </c>
      <c r="B9" s="76" t="s">
        <v>102</v>
      </c>
      <c r="C9" s="45">
        <v>1276347</v>
      </c>
      <c r="D9" s="45">
        <v>1276347</v>
      </c>
      <c r="E9" s="45">
        <v>1276347</v>
      </c>
      <c r="F9" s="45"/>
      <c r="G9" s="45"/>
    </row>
    <row r="10" spans="1:7" ht="18" customHeight="1">
      <c r="A10" s="16" t="s">
        <v>105</v>
      </c>
      <c r="B10" s="16" t="s">
        <v>106</v>
      </c>
      <c r="C10" s="45">
        <v>4130000</v>
      </c>
      <c r="D10" s="45">
        <v>2700000</v>
      </c>
      <c r="E10" s="45">
        <v>2700000</v>
      </c>
      <c r="F10" s="45"/>
      <c r="G10" s="45">
        <v>1430000</v>
      </c>
    </row>
    <row r="11" spans="1:7" ht="18" customHeight="1">
      <c r="A11" s="68" t="s">
        <v>107</v>
      </c>
      <c r="B11" s="68" t="s">
        <v>108</v>
      </c>
      <c r="C11" s="45">
        <v>4130000</v>
      </c>
      <c r="D11" s="45">
        <v>2700000</v>
      </c>
      <c r="E11" s="45">
        <v>2700000</v>
      </c>
      <c r="F11" s="45"/>
      <c r="G11" s="45">
        <v>1430000</v>
      </c>
    </row>
    <row r="12" spans="1:7" ht="18" customHeight="1">
      <c r="A12" s="76" t="s">
        <v>109</v>
      </c>
      <c r="B12" s="76" t="s">
        <v>110</v>
      </c>
      <c r="C12" s="45">
        <v>4130000</v>
      </c>
      <c r="D12" s="45">
        <v>2700000</v>
      </c>
      <c r="E12" s="45">
        <v>2700000</v>
      </c>
      <c r="F12" s="45"/>
      <c r="G12" s="45">
        <v>1430000</v>
      </c>
    </row>
    <row r="13" spans="1:7" ht="18" customHeight="1">
      <c r="A13" s="138" t="s">
        <v>161</v>
      </c>
      <c r="B13" s="139" t="s">
        <v>161</v>
      </c>
      <c r="C13" s="45">
        <v>5406347</v>
      </c>
      <c r="D13" s="45">
        <v>3976347</v>
      </c>
      <c r="E13" s="45">
        <v>3976347</v>
      </c>
      <c r="F13" s="45"/>
      <c r="G13" s="45">
        <v>1430000</v>
      </c>
    </row>
  </sheetData>
  <mergeCells count="6">
    <mergeCell ref="A2:G2"/>
    <mergeCell ref="A4:B4"/>
    <mergeCell ref="D4:F4"/>
    <mergeCell ref="A13:B13"/>
    <mergeCell ref="C4:C5"/>
    <mergeCell ref="G4:G5"/>
  </mergeCells>
  <phoneticPr fontId="18" type="noConversion"/>
  <printOptions horizontalCentered="1"/>
  <pageMargins left="0.37" right="0.37" top="0.56000000000000005" bottom="0.56000000000000005" header="0.48" footer="0.48"/>
  <pageSetup paperSize="9" fitToHeight="100" orientation="landscape"/>
</worksheet>
</file>

<file path=xl/worksheets/sheet6.xml><?xml version="1.0" encoding="utf-8"?>
<worksheet xmlns="http://schemas.openxmlformats.org/spreadsheetml/2006/main" xmlns:r="http://schemas.openxmlformats.org/officeDocument/2006/relationships">
  <sheetPr>
    <outlinePr summaryRight="0"/>
    <pageSetUpPr fitToPage="1"/>
  </sheetPr>
  <dimension ref="A1:F9"/>
  <sheetViews>
    <sheetView showZeros="0" tabSelected="1" workbookViewId="0">
      <selection activeCell="A15" sqref="A15"/>
    </sheetView>
  </sheetViews>
  <sheetFormatPr defaultColWidth="10.44140625" defaultRowHeight="14.25" customHeight="1"/>
  <cols>
    <col min="1" max="6" width="28.109375" customWidth="1"/>
  </cols>
  <sheetData>
    <row r="1" spans="1:6" ht="14.25" customHeight="1">
      <c r="A1" s="22"/>
      <c r="B1" s="22"/>
      <c r="C1" s="22"/>
      <c r="D1" s="22"/>
      <c r="E1" s="21"/>
      <c r="F1" s="74" t="s">
        <v>162</v>
      </c>
    </row>
    <row r="2" spans="1:6" ht="41.25" customHeight="1">
      <c r="A2" s="144" t="str">
        <f>"2025"&amp;"年一般公共预算“三公”经费支出预算表"</f>
        <v>2025年一般公共预算“三公”经费支出预算表</v>
      </c>
      <c r="B2" s="145"/>
      <c r="C2" s="145"/>
      <c r="D2" s="145"/>
      <c r="E2" s="146"/>
      <c r="F2" s="145"/>
    </row>
    <row r="3" spans="1:6" ht="14.25" customHeight="1">
      <c r="A3" s="147" t="str">
        <f>"单位名称："&amp;"昆明市经开人民医院"</f>
        <v>单位名称：昆明市经开人民医院</v>
      </c>
      <c r="B3" s="148"/>
      <c r="D3" s="22"/>
      <c r="E3" s="21"/>
      <c r="F3" s="34" t="s">
        <v>1</v>
      </c>
    </row>
    <row r="4" spans="1:6" ht="27" customHeight="1">
      <c r="A4" s="149" t="s">
        <v>163</v>
      </c>
      <c r="B4" s="149" t="s">
        <v>164</v>
      </c>
      <c r="C4" s="109" t="s">
        <v>165</v>
      </c>
      <c r="D4" s="149"/>
      <c r="E4" s="150"/>
      <c r="F4" s="149" t="s">
        <v>166</v>
      </c>
    </row>
    <row r="5" spans="1:6" ht="28.5" customHeight="1">
      <c r="A5" s="151"/>
      <c r="B5" s="152"/>
      <c r="C5" s="24" t="s">
        <v>57</v>
      </c>
      <c r="D5" s="24" t="s">
        <v>167</v>
      </c>
      <c r="E5" s="24" t="s">
        <v>168</v>
      </c>
      <c r="F5" s="153"/>
    </row>
    <row r="6" spans="1:6" ht="17.25" customHeight="1">
      <c r="A6" s="29" t="s">
        <v>82</v>
      </c>
      <c r="B6" s="29" t="s">
        <v>83</v>
      </c>
      <c r="C6" s="29" t="s">
        <v>84</v>
      </c>
      <c r="D6" s="29" t="s">
        <v>85</v>
      </c>
      <c r="E6" s="29" t="s">
        <v>86</v>
      </c>
      <c r="F6" s="29" t="s">
        <v>87</v>
      </c>
    </row>
    <row r="7" spans="1:6" ht="17.25" customHeight="1">
      <c r="A7" s="45"/>
      <c r="B7" s="45"/>
      <c r="C7" s="45"/>
      <c r="D7" s="45"/>
      <c r="E7" s="45"/>
      <c r="F7" s="45"/>
    </row>
    <row r="9" spans="1:6" s="90" customFormat="1" ht="14.25" customHeight="1">
      <c r="A9" s="88" t="s">
        <v>495</v>
      </c>
      <c r="B9" s="89"/>
      <c r="C9" s="89"/>
      <c r="D9" s="89"/>
      <c r="F9" s="89"/>
    </row>
  </sheetData>
  <mergeCells count="6">
    <mergeCell ref="A2:F2"/>
    <mergeCell ref="A3:B3"/>
    <mergeCell ref="C4:E4"/>
    <mergeCell ref="A4:A5"/>
    <mergeCell ref="B4:B5"/>
    <mergeCell ref="F4:F5"/>
  </mergeCells>
  <phoneticPr fontId="18" type="noConversion"/>
  <pageMargins left="0.67" right="0.67" top="0.72" bottom="0.72" header="0.28000000000000003" footer="0.28000000000000003"/>
  <pageSetup paperSize="9" fitToWidth="0" fitToHeight="0" orientation="portrait"/>
</worksheet>
</file>

<file path=xl/worksheets/sheet7.xml><?xml version="1.0" encoding="utf-8"?>
<worksheet xmlns="http://schemas.openxmlformats.org/spreadsheetml/2006/main" xmlns:r="http://schemas.openxmlformats.org/officeDocument/2006/relationships">
  <sheetPr>
    <outlinePr summaryRight="0"/>
    <pageSetUpPr fitToPage="1"/>
  </sheetPr>
  <dimension ref="A1:X41"/>
  <sheetViews>
    <sheetView showZeros="0" topLeftCell="I1" workbookViewId="0"/>
  </sheetViews>
  <sheetFormatPr defaultColWidth="9.109375" defaultRowHeight="14.25" customHeight="1"/>
  <cols>
    <col min="1" max="2" width="32.88671875" customWidth="1"/>
    <col min="3" max="3" width="20.6640625" customWidth="1"/>
    <col min="4" max="4" width="31.33203125" customWidth="1"/>
    <col min="5" max="5" width="10.109375" customWidth="1"/>
    <col min="6" max="6" width="17.5546875" customWidth="1"/>
    <col min="7" max="7" width="10.33203125" customWidth="1"/>
    <col min="8" max="8" width="23" customWidth="1"/>
    <col min="9" max="24" width="18.6640625" customWidth="1"/>
  </cols>
  <sheetData>
    <row r="1" spans="1:24" ht="13.5" customHeight="1">
      <c r="B1" s="69"/>
      <c r="C1" s="71"/>
      <c r="E1" s="72"/>
      <c r="F1" s="72"/>
      <c r="G1" s="72"/>
      <c r="H1" s="72"/>
      <c r="I1" s="47"/>
      <c r="J1" s="47"/>
      <c r="K1" s="47"/>
      <c r="L1" s="47"/>
      <c r="M1" s="47"/>
      <c r="N1" s="47"/>
      <c r="R1" s="47"/>
      <c r="V1" s="71"/>
      <c r="X1" s="2" t="s">
        <v>169</v>
      </c>
    </row>
    <row r="2" spans="1:24" ht="45.75" customHeight="1">
      <c r="A2" s="154" t="str">
        <f>"2025"&amp;"年部门基本支出预算表"</f>
        <v>2025年部门基本支出预算表</v>
      </c>
      <c r="B2" s="155"/>
      <c r="C2" s="154"/>
      <c r="D2" s="154"/>
      <c r="E2" s="154"/>
      <c r="F2" s="154"/>
      <c r="G2" s="154"/>
      <c r="H2" s="154"/>
      <c r="I2" s="154"/>
      <c r="J2" s="154"/>
      <c r="K2" s="154"/>
      <c r="L2" s="154"/>
      <c r="M2" s="154"/>
      <c r="N2" s="154"/>
      <c r="O2" s="155"/>
      <c r="P2" s="155"/>
      <c r="Q2" s="155"/>
      <c r="R2" s="154"/>
      <c r="S2" s="154"/>
      <c r="T2" s="154"/>
      <c r="U2" s="154"/>
      <c r="V2" s="154"/>
      <c r="W2" s="154"/>
      <c r="X2" s="154"/>
    </row>
    <row r="3" spans="1:24" ht="18.75" customHeight="1">
      <c r="A3" s="156" t="str">
        <f>"单位名称："&amp;"昆明市经开人民医院"</f>
        <v>单位名称：昆明市经开人民医院</v>
      </c>
      <c r="B3" s="157"/>
      <c r="C3" s="158"/>
      <c r="D3" s="158"/>
      <c r="E3" s="158"/>
      <c r="F3" s="158"/>
      <c r="G3" s="158"/>
      <c r="H3" s="158"/>
      <c r="I3" s="48"/>
      <c r="J3" s="48"/>
      <c r="K3" s="48"/>
      <c r="L3" s="48"/>
      <c r="M3" s="48"/>
      <c r="N3" s="48"/>
      <c r="O3" s="4"/>
      <c r="P3" s="4"/>
      <c r="Q3" s="4"/>
      <c r="R3" s="48"/>
      <c r="V3" s="71"/>
      <c r="X3" s="2" t="s">
        <v>1</v>
      </c>
    </row>
    <row r="4" spans="1:24" ht="18" customHeight="1">
      <c r="A4" s="168" t="s">
        <v>170</v>
      </c>
      <c r="B4" s="168" t="s">
        <v>171</v>
      </c>
      <c r="C4" s="168" t="s">
        <v>172</v>
      </c>
      <c r="D4" s="168" t="s">
        <v>173</v>
      </c>
      <c r="E4" s="168" t="s">
        <v>174</v>
      </c>
      <c r="F4" s="168" t="s">
        <v>175</v>
      </c>
      <c r="G4" s="168" t="s">
        <v>176</v>
      </c>
      <c r="H4" s="168" t="s">
        <v>177</v>
      </c>
      <c r="I4" s="135" t="s">
        <v>178</v>
      </c>
      <c r="J4" s="159" t="s">
        <v>178</v>
      </c>
      <c r="K4" s="159"/>
      <c r="L4" s="159"/>
      <c r="M4" s="159"/>
      <c r="N4" s="159"/>
      <c r="O4" s="136"/>
      <c r="P4" s="136"/>
      <c r="Q4" s="136"/>
      <c r="R4" s="160" t="s">
        <v>61</v>
      </c>
      <c r="S4" s="159" t="s">
        <v>62</v>
      </c>
      <c r="T4" s="159"/>
      <c r="U4" s="159"/>
      <c r="V4" s="159"/>
      <c r="W4" s="159"/>
      <c r="X4" s="161"/>
    </row>
    <row r="5" spans="1:24" ht="18" customHeight="1">
      <c r="A5" s="174"/>
      <c r="B5" s="164"/>
      <c r="C5" s="175"/>
      <c r="D5" s="174"/>
      <c r="E5" s="174"/>
      <c r="F5" s="174"/>
      <c r="G5" s="174"/>
      <c r="H5" s="174"/>
      <c r="I5" s="140" t="s">
        <v>179</v>
      </c>
      <c r="J5" s="135" t="s">
        <v>58</v>
      </c>
      <c r="K5" s="159"/>
      <c r="L5" s="159"/>
      <c r="M5" s="159"/>
      <c r="N5" s="161"/>
      <c r="O5" s="162" t="s">
        <v>180</v>
      </c>
      <c r="P5" s="136"/>
      <c r="Q5" s="137"/>
      <c r="R5" s="168" t="s">
        <v>61</v>
      </c>
      <c r="S5" s="135" t="s">
        <v>62</v>
      </c>
      <c r="T5" s="160" t="s">
        <v>64</v>
      </c>
      <c r="U5" s="159" t="s">
        <v>62</v>
      </c>
      <c r="V5" s="160" t="s">
        <v>66</v>
      </c>
      <c r="W5" s="160" t="s">
        <v>67</v>
      </c>
      <c r="X5" s="163" t="s">
        <v>68</v>
      </c>
    </row>
    <row r="6" spans="1:24" ht="19.5" customHeight="1">
      <c r="A6" s="164"/>
      <c r="B6" s="164"/>
      <c r="C6" s="164"/>
      <c r="D6" s="164"/>
      <c r="E6" s="164"/>
      <c r="F6" s="164"/>
      <c r="G6" s="164"/>
      <c r="H6" s="164"/>
      <c r="I6" s="164"/>
      <c r="J6" s="166" t="s">
        <v>181</v>
      </c>
      <c r="K6" s="168" t="s">
        <v>182</v>
      </c>
      <c r="L6" s="168" t="s">
        <v>183</v>
      </c>
      <c r="M6" s="168" t="s">
        <v>184</v>
      </c>
      <c r="N6" s="168" t="s">
        <v>185</v>
      </c>
      <c r="O6" s="168" t="s">
        <v>58</v>
      </c>
      <c r="P6" s="168" t="s">
        <v>59</v>
      </c>
      <c r="Q6" s="168" t="s">
        <v>60</v>
      </c>
      <c r="R6" s="164"/>
      <c r="S6" s="168" t="s">
        <v>57</v>
      </c>
      <c r="T6" s="168" t="s">
        <v>64</v>
      </c>
      <c r="U6" s="168" t="s">
        <v>186</v>
      </c>
      <c r="V6" s="168" t="s">
        <v>66</v>
      </c>
      <c r="W6" s="168" t="s">
        <v>67</v>
      </c>
      <c r="X6" s="168" t="s">
        <v>68</v>
      </c>
    </row>
    <row r="7" spans="1:24" ht="37.5" customHeight="1">
      <c r="A7" s="165"/>
      <c r="B7" s="141"/>
      <c r="C7" s="165"/>
      <c r="D7" s="165"/>
      <c r="E7" s="165"/>
      <c r="F7" s="165"/>
      <c r="G7" s="165"/>
      <c r="H7" s="165"/>
      <c r="I7" s="165"/>
      <c r="J7" s="167" t="s">
        <v>57</v>
      </c>
      <c r="K7" s="169" t="s">
        <v>187</v>
      </c>
      <c r="L7" s="169" t="s">
        <v>183</v>
      </c>
      <c r="M7" s="169" t="s">
        <v>184</v>
      </c>
      <c r="N7" s="169" t="s">
        <v>185</v>
      </c>
      <c r="O7" s="169" t="s">
        <v>183</v>
      </c>
      <c r="P7" s="169" t="s">
        <v>184</v>
      </c>
      <c r="Q7" s="169" t="s">
        <v>185</v>
      </c>
      <c r="R7" s="169" t="s">
        <v>61</v>
      </c>
      <c r="S7" s="169" t="s">
        <v>57</v>
      </c>
      <c r="T7" s="169" t="s">
        <v>64</v>
      </c>
      <c r="U7" s="169" t="s">
        <v>186</v>
      </c>
      <c r="V7" s="169" t="s">
        <v>66</v>
      </c>
      <c r="W7" s="169" t="s">
        <v>67</v>
      </c>
      <c r="X7" s="169" t="s">
        <v>68</v>
      </c>
    </row>
    <row r="8" spans="1:24" ht="14.25" customHeight="1">
      <c r="A8" s="19">
        <v>1</v>
      </c>
      <c r="B8" s="19">
        <v>2</v>
      </c>
      <c r="C8" s="19">
        <v>3</v>
      </c>
      <c r="D8" s="19">
        <v>4</v>
      </c>
      <c r="E8" s="19">
        <v>5</v>
      </c>
      <c r="F8" s="19">
        <v>6</v>
      </c>
      <c r="G8" s="19">
        <v>7</v>
      </c>
      <c r="H8" s="19">
        <v>8</v>
      </c>
      <c r="I8" s="19">
        <v>9</v>
      </c>
      <c r="J8" s="19">
        <v>10</v>
      </c>
      <c r="K8" s="19">
        <v>11</v>
      </c>
      <c r="L8" s="19">
        <v>12</v>
      </c>
      <c r="M8" s="19">
        <v>13</v>
      </c>
      <c r="N8" s="19">
        <v>14</v>
      </c>
      <c r="O8" s="19">
        <v>15</v>
      </c>
      <c r="P8" s="19">
        <v>16</v>
      </c>
      <c r="Q8" s="19">
        <v>17</v>
      </c>
      <c r="R8" s="19">
        <v>18</v>
      </c>
      <c r="S8" s="19">
        <v>19</v>
      </c>
      <c r="T8" s="19">
        <v>20</v>
      </c>
      <c r="U8" s="19">
        <v>21</v>
      </c>
      <c r="V8" s="19">
        <v>22</v>
      </c>
      <c r="W8" s="19">
        <v>23</v>
      </c>
      <c r="X8" s="19">
        <v>24</v>
      </c>
    </row>
    <row r="9" spans="1:24" ht="20.25" customHeight="1">
      <c r="A9" s="73" t="s">
        <v>188</v>
      </c>
      <c r="B9" s="73" t="s">
        <v>70</v>
      </c>
      <c r="C9" s="73" t="s">
        <v>189</v>
      </c>
      <c r="D9" s="73" t="s">
        <v>190</v>
      </c>
      <c r="E9" s="73" t="s">
        <v>109</v>
      </c>
      <c r="F9" s="73" t="s">
        <v>110</v>
      </c>
      <c r="G9" s="73" t="s">
        <v>191</v>
      </c>
      <c r="H9" s="73" t="s">
        <v>192</v>
      </c>
      <c r="I9" s="45">
        <v>5560000</v>
      </c>
      <c r="J9" s="45"/>
      <c r="K9" s="45"/>
      <c r="L9" s="45"/>
      <c r="M9" s="45"/>
      <c r="N9" s="45"/>
      <c r="O9" s="45"/>
      <c r="P9" s="45"/>
      <c r="Q9" s="45"/>
      <c r="R9" s="45"/>
      <c r="S9" s="45">
        <v>5560000</v>
      </c>
      <c r="T9" s="45">
        <v>5560000</v>
      </c>
      <c r="U9" s="45"/>
      <c r="V9" s="45"/>
      <c r="W9" s="45"/>
      <c r="X9" s="45"/>
    </row>
    <row r="10" spans="1:24" ht="20.25" customHeight="1">
      <c r="A10" s="73" t="s">
        <v>188</v>
      </c>
      <c r="B10" s="73" t="s">
        <v>70</v>
      </c>
      <c r="C10" s="73" t="s">
        <v>189</v>
      </c>
      <c r="D10" s="73" t="s">
        <v>190</v>
      </c>
      <c r="E10" s="73" t="s">
        <v>109</v>
      </c>
      <c r="F10" s="73" t="s">
        <v>110</v>
      </c>
      <c r="G10" s="73" t="s">
        <v>193</v>
      </c>
      <c r="H10" s="73" t="s">
        <v>194</v>
      </c>
      <c r="I10" s="45">
        <v>2360000</v>
      </c>
      <c r="J10" s="45"/>
      <c r="K10" s="14"/>
      <c r="L10" s="14"/>
      <c r="M10" s="45"/>
      <c r="N10" s="14"/>
      <c r="O10" s="45"/>
      <c r="P10" s="45"/>
      <c r="Q10" s="45"/>
      <c r="R10" s="45"/>
      <c r="S10" s="45">
        <v>2360000</v>
      </c>
      <c r="T10" s="45">
        <v>2360000</v>
      </c>
      <c r="U10" s="45"/>
      <c r="V10" s="45"/>
      <c r="W10" s="45"/>
      <c r="X10" s="45"/>
    </row>
    <row r="11" spans="1:24" ht="20.25" customHeight="1">
      <c r="A11" s="73" t="s">
        <v>188</v>
      </c>
      <c r="B11" s="73" t="s">
        <v>70</v>
      </c>
      <c r="C11" s="73" t="s">
        <v>189</v>
      </c>
      <c r="D11" s="73" t="s">
        <v>190</v>
      </c>
      <c r="E11" s="73" t="s">
        <v>109</v>
      </c>
      <c r="F11" s="73" t="s">
        <v>110</v>
      </c>
      <c r="G11" s="73" t="s">
        <v>195</v>
      </c>
      <c r="H11" s="73" t="s">
        <v>196</v>
      </c>
      <c r="I11" s="45">
        <v>10000000</v>
      </c>
      <c r="J11" s="45"/>
      <c r="K11" s="14"/>
      <c r="L11" s="14"/>
      <c r="M11" s="45"/>
      <c r="N11" s="14"/>
      <c r="O11" s="45"/>
      <c r="P11" s="45"/>
      <c r="Q11" s="45"/>
      <c r="R11" s="45"/>
      <c r="S11" s="45">
        <v>10000000</v>
      </c>
      <c r="T11" s="45">
        <v>10000000</v>
      </c>
      <c r="U11" s="45"/>
      <c r="V11" s="45"/>
      <c r="W11" s="45"/>
      <c r="X11" s="45"/>
    </row>
    <row r="12" spans="1:24" ht="20.25" customHeight="1">
      <c r="A12" s="73" t="s">
        <v>188</v>
      </c>
      <c r="B12" s="73" t="s">
        <v>70</v>
      </c>
      <c r="C12" s="73" t="s">
        <v>189</v>
      </c>
      <c r="D12" s="73" t="s">
        <v>190</v>
      </c>
      <c r="E12" s="73" t="s">
        <v>109</v>
      </c>
      <c r="F12" s="73" t="s">
        <v>110</v>
      </c>
      <c r="G12" s="73" t="s">
        <v>195</v>
      </c>
      <c r="H12" s="73" t="s">
        <v>196</v>
      </c>
      <c r="I12" s="45">
        <v>2200000</v>
      </c>
      <c r="J12" s="45">
        <v>2200000</v>
      </c>
      <c r="K12" s="14"/>
      <c r="L12" s="14"/>
      <c r="M12" s="45">
        <v>2200000</v>
      </c>
      <c r="N12" s="14"/>
      <c r="O12" s="45"/>
      <c r="P12" s="45"/>
      <c r="Q12" s="45"/>
      <c r="R12" s="45"/>
      <c r="S12" s="45"/>
      <c r="T12" s="45"/>
      <c r="U12" s="45"/>
      <c r="V12" s="45"/>
      <c r="W12" s="45"/>
      <c r="X12" s="45"/>
    </row>
    <row r="13" spans="1:24" ht="20.25" customHeight="1">
      <c r="A13" s="73" t="s">
        <v>188</v>
      </c>
      <c r="B13" s="73" t="s">
        <v>70</v>
      </c>
      <c r="C13" s="73" t="s">
        <v>197</v>
      </c>
      <c r="D13" s="73" t="s">
        <v>198</v>
      </c>
      <c r="E13" s="73" t="s">
        <v>109</v>
      </c>
      <c r="F13" s="73" t="s">
        <v>110</v>
      </c>
      <c r="G13" s="73" t="s">
        <v>199</v>
      </c>
      <c r="H13" s="73" t="s">
        <v>198</v>
      </c>
      <c r="I13" s="45">
        <v>310000</v>
      </c>
      <c r="J13" s="45"/>
      <c r="K13" s="14"/>
      <c r="L13" s="14"/>
      <c r="M13" s="45"/>
      <c r="N13" s="14"/>
      <c r="O13" s="45"/>
      <c r="P13" s="45"/>
      <c r="Q13" s="45"/>
      <c r="R13" s="45"/>
      <c r="S13" s="45">
        <v>310000</v>
      </c>
      <c r="T13" s="45">
        <v>310000</v>
      </c>
      <c r="U13" s="45"/>
      <c r="V13" s="45"/>
      <c r="W13" s="45"/>
      <c r="X13" s="45"/>
    </row>
    <row r="14" spans="1:24" ht="20.25" customHeight="1">
      <c r="A14" s="73" t="s">
        <v>188</v>
      </c>
      <c r="B14" s="73" t="s">
        <v>70</v>
      </c>
      <c r="C14" s="73" t="s">
        <v>200</v>
      </c>
      <c r="D14" s="73" t="s">
        <v>201</v>
      </c>
      <c r="E14" s="73" t="s">
        <v>103</v>
      </c>
      <c r="F14" s="73" t="s">
        <v>104</v>
      </c>
      <c r="G14" s="73" t="s">
        <v>202</v>
      </c>
      <c r="H14" s="73" t="s">
        <v>203</v>
      </c>
      <c r="I14" s="45">
        <v>3200000</v>
      </c>
      <c r="J14" s="45"/>
      <c r="K14" s="14"/>
      <c r="L14" s="14"/>
      <c r="M14" s="45"/>
      <c r="N14" s="14"/>
      <c r="O14" s="45"/>
      <c r="P14" s="45"/>
      <c r="Q14" s="45"/>
      <c r="R14" s="45"/>
      <c r="S14" s="45">
        <v>3200000</v>
      </c>
      <c r="T14" s="45">
        <v>3200000</v>
      </c>
      <c r="U14" s="45"/>
      <c r="V14" s="45"/>
      <c r="W14" s="45"/>
      <c r="X14" s="45"/>
    </row>
    <row r="15" spans="1:24" ht="20.25" customHeight="1">
      <c r="A15" s="73" t="s">
        <v>188</v>
      </c>
      <c r="B15" s="73" t="s">
        <v>70</v>
      </c>
      <c r="C15" s="73" t="s">
        <v>200</v>
      </c>
      <c r="D15" s="73" t="s">
        <v>201</v>
      </c>
      <c r="E15" s="73" t="s">
        <v>113</v>
      </c>
      <c r="F15" s="73" t="s">
        <v>114</v>
      </c>
      <c r="G15" s="73" t="s">
        <v>204</v>
      </c>
      <c r="H15" s="73" t="s">
        <v>205</v>
      </c>
      <c r="I15" s="45">
        <v>1420000</v>
      </c>
      <c r="J15" s="45"/>
      <c r="K15" s="14"/>
      <c r="L15" s="14"/>
      <c r="M15" s="45"/>
      <c r="N15" s="14"/>
      <c r="O15" s="45"/>
      <c r="P15" s="45"/>
      <c r="Q15" s="45"/>
      <c r="R15" s="45"/>
      <c r="S15" s="45">
        <v>1420000</v>
      </c>
      <c r="T15" s="45">
        <v>1420000</v>
      </c>
      <c r="U15" s="45"/>
      <c r="V15" s="45"/>
      <c r="W15" s="45"/>
      <c r="X15" s="45"/>
    </row>
    <row r="16" spans="1:24" ht="20.25" customHeight="1">
      <c r="A16" s="73" t="s">
        <v>188</v>
      </c>
      <c r="B16" s="73" t="s">
        <v>70</v>
      </c>
      <c r="C16" s="73" t="s">
        <v>200</v>
      </c>
      <c r="D16" s="73" t="s">
        <v>201</v>
      </c>
      <c r="E16" s="73" t="s">
        <v>115</v>
      </c>
      <c r="F16" s="73" t="s">
        <v>116</v>
      </c>
      <c r="G16" s="73" t="s">
        <v>206</v>
      </c>
      <c r="H16" s="73" t="s">
        <v>207</v>
      </c>
      <c r="I16" s="45">
        <v>1080000</v>
      </c>
      <c r="J16" s="45"/>
      <c r="K16" s="14"/>
      <c r="L16" s="14"/>
      <c r="M16" s="45"/>
      <c r="N16" s="14"/>
      <c r="O16" s="45"/>
      <c r="P16" s="45"/>
      <c r="Q16" s="45"/>
      <c r="R16" s="45"/>
      <c r="S16" s="45">
        <v>1080000</v>
      </c>
      <c r="T16" s="45">
        <v>1080000</v>
      </c>
      <c r="U16" s="45"/>
      <c r="V16" s="45"/>
      <c r="W16" s="45"/>
      <c r="X16" s="45"/>
    </row>
    <row r="17" spans="1:24" ht="20.25" customHeight="1">
      <c r="A17" s="73" t="s">
        <v>188</v>
      </c>
      <c r="B17" s="73" t="s">
        <v>70</v>
      </c>
      <c r="C17" s="73" t="s">
        <v>200</v>
      </c>
      <c r="D17" s="73" t="s">
        <v>201</v>
      </c>
      <c r="E17" s="73" t="s">
        <v>109</v>
      </c>
      <c r="F17" s="73" t="s">
        <v>110</v>
      </c>
      <c r="G17" s="73" t="s">
        <v>208</v>
      </c>
      <c r="H17" s="73" t="s">
        <v>209</v>
      </c>
      <c r="I17" s="45">
        <v>70000</v>
      </c>
      <c r="J17" s="45"/>
      <c r="K17" s="14"/>
      <c r="L17" s="14"/>
      <c r="M17" s="45"/>
      <c r="N17" s="14"/>
      <c r="O17" s="45"/>
      <c r="P17" s="45"/>
      <c r="Q17" s="45"/>
      <c r="R17" s="45"/>
      <c r="S17" s="45">
        <v>70000</v>
      </c>
      <c r="T17" s="45">
        <v>70000</v>
      </c>
      <c r="U17" s="45"/>
      <c r="V17" s="45"/>
      <c r="W17" s="45"/>
      <c r="X17" s="45"/>
    </row>
    <row r="18" spans="1:24" ht="20.25" customHeight="1">
      <c r="A18" s="73" t="s">
        <v>188</v>
      </c>
      <c r="B18" s="73" t="s">
        <v>70</v>
      </c>
      <c r="C18" s="73" t="s">
        <v>200</v>
      </c>
      <c r="D18" s="73" t="s">
        <v>201</v>
      </c>
      <c r="E18" s="73" t="s">
        <v>109</v>
      </c>
      <c r="F18" s="73" t="s">
        <v>110</v>
      </c>
      <c r="G18" s="73" t="s">
        <v>208</v>
      </c>
      <c r="H18" s="73" t="s">
        <v>209</v>
      </c>
      <c r="I18" s="45">
        <v>60000</v>
      </c>
      <c r="J18" s="45"/>
      <c r="K18" s="14"/>
      <c r="L18" s="14"/>
      <c r="M18" s="45"/>
      <c r="N18" s="14"/>
      <c r="O18" s="45"/>
      <c r="P18" s="45"/>
      <c r="Q18" s="45"/>
      <c r="R18" s="45"/>
      <c r="S18" s="45">
        <v>60000</v>
      </c>
      <c r="T18" s="45">
        <v>60000</v>
      </c>
      <c r="U18" s="45"/>
      <c r="V18" s="45"/>
      <c r="W18" s="45"/>
      <c r="X18" s="45"/>
    </row>
    <row r="19" spans="1:24" ht="20.25" customHeight="1">
      <c r="A19" s="73" t="s">
        <v>188</v>
      </c>
      <c r="B19" s="73" t="s">
        <v>70</v>
      </c>
      <c r="C19" s="73" t="s">
        <v>210</v>
      </c>
      <c r="D19" s="73" t="s">
        <v>122</v>
      </c>
      <c r="E19" s="73" t="s">
        <v>121</v>
      </c>
      <c r="F19" s="73" t="s">
        <v>122</v>
      </c>
      <c r="G19" s="73" t="s">
        <v>211</v>
      </c>
      <c r="H19" s="73" t="s">
        <v>122</v>
      </c>
      <c r="I19" s="45">
        <v>2100000</v>
      </c>
      <c r="J19" s="45"/>
      <c r="K19" s="14"/>
      <c r="L19" s="14"/>
      <c r="M19" s="45"/>
      <c r="N19" s="14"/>
      <c r="O19" s="45"/>
      <c r="P19" s="45"/>
      <c r="Q19" s="45"/>
      <c r="R19" s="45"/>
      <c r="S19" s="45">
        <v>2100000</v>
      </c>
      <c r="T19" s="45">
        <v>2100000</v>
      </c>
      <c r="U19" s="45"/>
      <c r="V19" s="45"/>
      <c r="W19" s="45"/>
      <c r="X19" s="45"/>
    </row>
    <row r="20" spans="1:24" ht="20.25" customHeight="1">
      <c r="A20" s="73" t="s">
        <v>188</v>
      </c>
      <c r="B20" s="73" t="s">
        <v>70</v>
      </c>
      <c r="C20" s="73" t="s">
        <v>212</v>
      </c>
      <c r="D20" s="73" t="s">
        <v>213</v>
      </c>
      <c r="E20" s="73" t="s">
        <v>109</v>
      </c>
      <c r="F20" s="73" t="s">
        <v>110</v>
      </c>
      <c r="G20" s="73" t="s">
        <v>214</v>
      </c>
      <c r="H20" s="73" t="s">
        <v>213</v>
      </c>
      <c r="I20" s="45">
        <v>500000</v>
      </c>
      <c r="J20" s="45">
        <v>500000</v>
      </c>
      <c r="K20" s="14"/>
      <c r="L20" s="14"/>
      <c r="M20" s="45">
        <v>500000</v>
      </c>
      <c r="N20" s="14"/>
      <c r="O20" s="45"/>
      <c r="P20" s="45"/>
      <c r="Q20" s="45"/>
      <c r="R20" s="45"/>
      <c r="S20" s="45"/>
      <c r="T20" s="45"/>
      <c r="U20" s="45"/>
      <c r="V20" s="45"/>
      <c r="W20" s="45"/>
      <c r="X20" s="45"/>
    </row>
    <row r="21" spans="1:24" ht="20.25" customHeight="1">
      <c r="A21" s="73" t="s">
        <v>188</v>
      </c>
      <c r="B21" s="73" t="s">
        <v>70</v>
      </c>
      <c r="C21" s="73" t="s">
        <v>215</v>
      </c>
      <c r="D21" s="73" t="s">
        <v>216</v>
      </c>
      <c r="E21" s="73" t="s">
        <v>109</v>
      </c>
      <c r="F21" s="73" t="s">
        <v>110</v>
      </c>
      <c r="G21" s="73" t="s">
        <v>217</v>
      </c>
      <c r="H21" s="73" t="s">
        <v>218</v>
      </c>
      <c r="I21" s="45">
        <v>50000</v>
      </c>
      <c r="J21" s="45"/>
      <c r="K21" s="14"/>
      <c r="L21" s="14"/>
      <c r="M21" s="45"/>
      <c r="N21" s="14"/>
      <c r="O21" s="45"/>
      <c r="P21" s="45"/>
      <c r="Q21" s="45"/>
      <c r="R21" s="45"/>
      <c r="S21" s="45">
        <v>50000</v>
      </c>
      <c r="T21" s="45">
        <v>50000</v>
      </c>
      <c r="U21" s="45"/>
      <c r="V21" s="45"/>
      <c r="W21" s="45"/>
      <c r="X21" s="45"/>
    </row>
    <row r="22" spans="1:24" ht="20.25" customHeight="1">
      <c r="A22" s="73" t="s">
        <v>188</v>
      </c>
      <c r="B22" s="73" t="s">
        <v>70</v>
      </c>
      <c r="C22" s="73" t="s">
        <v>215</v>
      </c>
      <c r="D22" s="73" t="s">
        <v>216</v>
      </c>
      <c r="E22" s="73" t="s">
        <v>109</v>
      </c>
      <c r="F22" s="73" t="s">
        <v>110</v>
      </c>
      <c r="G22" s="73" t="s">
        <v>219</v>
      </c>
      <c r="H22" s="73" t="s">
        <v>220</v>
      </c>
      <c r="I22" s="45">
        <v>80000</v>
      </c>
      <c r="J22" s="45"/>
      <c r="K22" s="14"/>
      <c r="L22" s="14"/>
      <c r="M22" s="45"/>
      <c r="N22" s="14"/>
      <c r="O22" s="45"/>
      <c r="P22" s="45"/>
      <c r="Q22" s="45"/>
      <c r="R22" s="45"/>
      <c r="S22" s="45">
        <v>80000</v>
      </c>
      <c r="T22" s="45">
        <v>80000</v>
      </c>
      <c r="U22" s="45"/>
      <c r="V22" s="45"/>
      <c r="W22" s="45"/>
      <c r="X22" s="45"/>
    </row>
    <row r="23" spans="1:24" ht="20.25" customHeight="1">
      <c r="A23" s="73" t="s">
        <v>188</v>
      </c>
      <c r="B23" s="73" t="s">
        <v>70</v>
      </c>
      <c r="C23" s="73" t="s">
        <v>215</v>
      </c>
      <c r="D23" s="73" t="s">
        <v>216</v>
      </c>
      <c r="E23" s="73" t="s">
        <v>109</v>
      </c>
      <c r="F23" s="73" t="s">
        <v>110</v>
      </c>
      <c r="G23" s="73" t="s">
        <v>221</v>
      </c>
      <c r="H23" s="73" t="s">
        <v>222</v>
      </c>
      <c r="I23" s="45">
        <v>4000</v>
      </c>
      <c r="J23" s="45"/>
      <c r="K23" s="14"/>
      <c r="L23" s="14"/>
      <c r="M23" s="45"/>
      <c r="N23" s="14"/>
      <c r="O23" s="45"/>
      <c r="P23" s="45"/>
      <c r="Q23" s="45"/>
      <c r="R23" s="45"/>
      <c r="S23" s="45">
        <v>4000</v>
      </c>
      <c r="T23" s="45">
        <v>4000</v>
      </c>
      <c r="U23" s="45"/>
      <c r="V23" s="45"/>
      <c r="W23" s="45"/>
      <c r="X23" s="45"/>
    </row>
    <row r="24" spans="1:24" ht="20.25" customHeight="1">
      <c r="A24" s="73" t="s">
        <v>188</v>
      </c>
      <c r="B24" s="73" t="s">
        <v>70</v>
      </c>
      <c r="C24" s="73" t="s">
        <v>215</v>
      </c>
      <c r="D24" s="73" t="s">
        <v>216</v>
      </c>
      <c r="E24" s="73" t="s">
        <v>109</v>
      </c>
      <c r="F24" s="73" t="s">
        <v>110</v>
      </c>
      <c r="G24" s="73" t="s">
        <v>223</v>
      </c>
      <c r="H24" s="73" t="s">
        <v>224</v>
      </c>
      <c r="I24" s="45">
        <v>150000</v>
      </c>
      <c r="J24" s="45"/>
      <c r="K24" s="14"/>
      <c r="L24" s="14"/>
      <c r="M24" s="45"/>
      <c r="N24" s="14"/>
      <c r="O24" s="45"/>
      <c r="P24" s="45"/>
      <c r="Q24" s="45"/>
      <c r="R24" s="45"/>
      <c r="S24" s="45">
        <v>150000</v>
      </c>
      <c r="T24" s="45">
        <v>150000</v>
      </c>
      <c r="U24" s="45"/>
      <c r="V24" s="45"/>
      <c r="W24" s="45"/>
      <c r="X24" s="45"/>
    </row>
    <row r="25" spans="1:24" ht="20.25" customHeight="1">
      <c r="A25" s="73" t="s">
        <v>188</v>
      </c>
      <c r="B25" s="73" t="s">
        <v>70</v>
      </c>
      <c r="C25" s="73" t="s">
        <v>215</v>
      </c>
      <c r="D25" s="73" t="s">
        <v>216</v>
      </c>
      <c r="E25" s="73" t="s">
        <v>109</v>
      </c>
      <c r="F25" s="73" t="s">
        <v>110</v>
      </c>
      <c r="G25" s="73" t="s">
        <v>225</v>
      </c>
      <c r="H25" s="73" t="s">
        <v>226</v>
      </c>
      <c r="I25" s="45">
        <v>350000</v>
      </c>
      <c r="J25" s="45"/>
      <c r="K25" s="14"/>
      <c r="L25" s="14"/>
      <c r="M25" s="45"/>
      <c r="N25" s="14"/>
      <c r="O25" s="45"/>
      <c r="P25" s="45"/>
      <c r="Q25" s="45"/>
      <c r="R25" s="45"/>
      <c r="S25" s="45">
        <v>350000</v>
      </c>
      <c r="T25" s="45">
        <v>350000</v>
      </c>
      <c r="U25" s="45"/>
      <c r="V25" s="45"/>
      <c r="W25" s="45"/>
      <c r="X25" s="45"/>
    </row>
    <row r="26" spans="1:24" ht="20.25" customHeight="1">
      <c r="A26" s="73" t="s">
        <v>188</v>
      </c>
      <c r="B26" s="73" t="s">
        <v>70</v>
      </c>
      <c r="C26" s="73" t="s">
        <v>215</v>
      </c>
      <c r="D26" s="73" t="s">
        <v>216</v>
      </c>
      <c r="E26" s="73" t="s">
        <v>109</v>
      </c>
      <c r="F26" s="73" t="s">
        <v>110</v>
      </c>
      <c r="G26" s="73" t="s">
        <v>227</v>
      </c>
      <c r="H26" s="73" t="s">
        <v>228</v>
      </c>
      <c r="I26" s="45">
        <v>70000</v>
      </c>
      <c r="J26" s="45"/>
      <c r="K26" s="14"/>
      <c r="L26" s="14"/>
      <c r="M26" s="45"/>
      <c r="N26" s="14"/>
      <c r="O26" s="45"/>
      <c r="P26" s="45"/>
      <c r="Q26" s="45"/>
      <c r="R26" s="45"/>
      <c r="S26" s="45">
        <v>70000</v>
      </c>
      <c r="T26" s="45">
        <v>70000</v>
      </c>
      <c r="U26" s="45"/>
      <c r="V26" s="45"/>
      <c r="W26" s="45"/>
      <c r="X26" s="45"/>
    </row>
    <row r="27" spans="1:24" ht="20.25" customHeight="1">
      <c r="A27" s="73" t="s">
        <v>188</v>
      </c>
      <c r="B27" s="73" t="s">
        <v>70</v>
      </c>
      <c r="C27" s="73" t="s">
        <v>215</v>
      </c>
      <c r="D27" s="73" t="s">
        <v>216</v>
      </c>
      <c r="E27" s="73" t="s">
        <v>109</v>
      </c>
      <c r="F27" s="73" t="s">
        <v>110</v>
      </c>
      <c r="G27" s="73" t="s">
        <v>229</v>
      </c>
      <c r="H27" s="73" t="s">
        <v>230</v>
      </c>
      <c r="I27" s="45">
        <v>1220000</v>
      </c>
      <c r="J27" s="45"/>
      <c r="K27" s="14"/>
      <c r="L27" s="14"/>
      <c r="M27" s="45"/>
      <c r="N27" s="14"/>
      <c r="O27" s="45"/>
      <c r="P27" s="45"/>
      <c r="Q27" s="45"/>
      <c r="R27" s="45"/>
      <c r="S27" s="45">
        <v>1220000</v>
      </c>
      <c r="T27" s="45">
        <v>1220000</v>
      </c>
      <c r="U27" s="45"/>
      <c r="V27" s="45"/>
      <c r="W27" s="45"/>
      <c r="X27" s="45"/>
    </row>
    <row r="28" spans="1:24" ht="20.25" customHeight="1">
      <c r="A28" s="73" t="s">
        <v>188</v>
      </c>
      <c r="B28" s="73" t="s">
        <v>70</v>
      </c>
      <c r="C28" s="73" t="s">
        <v>215</v>
      </c>
      <c r="D28" s="73" t="s">
        <v>216</v>
      </c>
      <c r="E28" s="73" t="s">
        <v>109</v>
      </c>
      <c r="F28" s="73" t="s">
        <v>110</v>
      </c>
      <c r="G28" s="73" t="s">
        <v>231</v>
      </c>
      <c r="H28" s="73" t="s">
        <v>232</v>
      </c>
      <c r="I28" s="45">
        <v>20000</v>
      </c>
      <c r="J28" s="45"/>
      <c r="K28" s="14"/>
      <c r="L28" s="14"/>
      <c r="M28" s="45"/>
      <c r="N28" s="14"/>
      <c r="O28" s="45"/>
      <c r="P28" s="45"/>
      <c r="Q28" s="45"/>
      <c r="R28" s="45"/>
      <c r="S28" s="45">
        <v>20000</v>
      </c>
      <c r="T28" s="45">
        <v>20000</v>
      </c>
      <c r="U28" s="45"/>
      <c r="V28" s="45"/>
      <c r="W28" s="45"/>
      <c r="X28" s="45"/>
    </row>
    <row r="29" spans="1:24" ht="20.25" customHeight="1">
      <c r="A29" s="73" t="s">
        <v>188</v>
      </c>
      <c r="B29" s="73" t="s">
        <v>70</v>
      </c>
      <c r="C29" s="73" t="s">
        <v>215</v>
      </c>
      <c r="D29" s="73" t="s">
        <v>216</v>
      </c>
      <c r="E29" s="73" t="s">
        <v>109</v>
      </c>
      <c r="F29" s="73" t="s">
        <v>110</v>
      </c>
      <c r="G29" s="73" t="s">
        <v>233</v>
      </c>
      <c r="H29" s="73" t="s">
        <v>234</v>
      </c>
      <c r="I29" s="45">
        <v>2130000</v>
      </c>
      <c r="J29" s="45"/>
      <c r="K29" s="14"/>
      <c r="L29" s="14"/>
      <c r="M29" s="45"/>
      <c r="N29" s="14"/>
      <c r="O29" s="45"/>
      <c r="P29" s="45"/>
      <c r="Q29" s="45"/>
      <c r="R29" s="45"/>
      <c r="S29" s="45">
        <v>2130000</v>
      </c>
      <c r="T29" s="45">
        <v>2130000</v>
      </c>
      <c r="U29" s="45"/>
      <c r="V29" s="45"/>
      <c r="W29" s="45"/>
      <c r="X29" s="45"/>
    </row>
    <row r="30" spans="1:24" ht="20.25" customHeight="1">
      <c r="A30" s="73" t="s">
        <v>188</v>
      </c>
      <c r="B30" s="73" t="s">
        <v>70</v>
      </c>
      <c r="C30" s="73" t="s">
        <v>215</v>
      </c>
      <c r="D30" s="73" t="s">
        <v>216</v>
      </c>
      <c r="E30" s="73" t="s">
        <v>109</v>
      </c>
      <c r="F30" s="73" t="s">
        <v>110</v>
      </c>
      <c r="G30" s="73" t="s">
        <v>235</v>
      </c>
      <c r="H30" s="73" t="s">
        <v>236</v>
      </c>
      <c r="I30" s="45">
        <v>20000</v>
      </c>
      <c r="J30" s="45"/>
      <c r="K30" s="14"/>
      <c r="L30" s="14"/>
      <c r="M30" s="45"/>
      <c r="N30" s="14"/>
      <c r="O30" s="45"/>
      <c r="P30" s="45"/>
      <c r="Q30" s="45"/>
      <c r="R30" s="45"/>
      <c r="S30" s="45">
        <v>20000</v>
      </c>
      <c r="T30" s="45">
        <v>20000</v>
      </c>
      <c r="U30" s="45"/>
      <c r="V30" s="45"/>
      <c r="W30" s="45"/>
      <c r="X30" s="45"/>
    </row>
    <row r="31" spans="1:24" ht="20.25" customHeight="1">
      <c r="A31" s="73" t="s">
        <v>188</v>
      </c>
      <c r="B31" s="73" t="s">
        <v>70</v>
      </c>
      <c r="C31" s="73" t="s">
        <v>215</v>
      </c>
      <c r="D31" s="73" t="s">
        <v>216</v>
      </c>
      <c r="E31" s="73" t="s">
        <v>109</v>
      </c>
      <c r="F31" s="73" t="s">
        <v>110</v>
      </c>
      <c r="G31" s="73" t="s">
        <v>237</v>
      </c>
      <c r="H31" s="73" t="s">
        <v>238</v>
      </c>
      <c r="I31" s="45">
        <v>100000</v>
      </c>
      <c r="J31" s="45"/>
      <c r="K31" s="14"/>
      <c r="L31" s="14"/>
      <c r="M31" s="45"/>
      <c r="N31" s="14"/>
      <c r="O31" s="45"/>
      <c r="P31" s="45"/>
      <c r="Q31" s="45"/>
      <c r="R31" s="45"/>
      <c r="S31" s="45">
        <v>100000</v>
      </c>
      <c r="T31" s="45">
        <v>100000</v>
      </c>
      <c r="U31" s="45"/>
      <c r="V31" s="45"/>
      <c r="W31" s="45"/>
      <c r="X31" s="45"/>
    </row>
    <row r="32" spans="1:24" ht="20.25" customHeight="1">
      <c r="A32" s="73" t="s">
        <v>188</v>
      </c>
      <c r="B32" s="73" t="s">
        <v>70</v>
      </c>
      <c r="C32" s="73" t="s">
        <v>215</v>
      </c>
      <c r="D32" s="73" t="s">
        <v>216</v>
      </c>
      <c r="E32" s="73" t="s">
        <v>109</v>
      </c>
      <c r="F32" s="73" t="s">
        <v>110</v>
      </c>
      <c r="G32" s="73" t="s">
        <v>237</v>
      </c>
      <c r="H32" s="73" t="s">
        <v>238</v>
      </c>
      <c r="I32" s="45">
        <v>100000</v>
      </c>
      <c r="J32" s="45"/>
      <c r="K32" s="14"/>
      <c r="L32" s="14"/>
      <c r="M32" s="45"/>
      <c r="N32" s="14"/>
      <c r="O32" s="45"/>
      <c r="P32" s="45"/>
      <c r="Q32" s="45"/>
      <c r="R32" s="45"/>
      <c r="S32" s="45">
        <v>100000</v>
      </c>
      <c r="T32" s="45">
        <v>100000</v>
      </c>
      <c r="U32" s="45"/>
      <c r="V32" s="45"/>
      <c r="W32" s="45"/>
      <c r="X32" s="45"/>
    </row>
    <row r="33" spans="1:24" ht="20.25" customHeight="1">
      <c r="A33" s="73" t="s">
        <v>188</v>
      </c>
      <c r="B33" s="73" t="s">
        <v>70</v>
      </c>
      <c r="C33" s="73" t="s">
        <v>215</v>
      </c>
      <c r="D33" s="73" t="s">
        <v>216</v>
      </c>
      <c r="E33" s="73" t="s">
        <v>109</v>
      </c>
      <c r="F33" s="73" t="s">
        <v>110</v>
      </c>
      <c r="G33" s="73" t="s">
        <v>239</v>
      </c>
      <c r="H33" s="73" t="s">
        <v>240</v>
      </c>
      <c r="I33" s="45">
        <v>21000000</v>
      </c>
      <c r="J33" s="45"/>
      <c r="K33" s="14"/>
      <c r="L33" s="14"/>
      <c r="M33" s="45"/>
      <c r="N33" s="14"/>
      <c r="O33" s="45"/>
      <c r="P33" s="45"/>
      <c r="Q33" s="45"/>
      <c r="R33" s="45"/>
      <c r="S33" s="45">
        <v>21000000</v>
      </c>
      <c r="T33" s="45">
        <v>21000000</v>
      </c>
      <c r="U33" s="45"/>
      <c r="V33" s="45"/>
      <c r="W33" s="45"/>
      <c r="X33" s="45"/>
    </row>
    <row r="34" spans="1:24" ht="20.25" customHeight="1">
      <c r="A34" s="73" t="s">
        <v>188</v>
      </c>
      <c r="B34" s="73" t="s">
        <v>70</v>
      </c>
      <c r="C34" s="73" t="s">
        <v>215</v>
      </c>
      <c r="D34" s="73" t="s">
        <v>216</v>
      </c>
      <c r="E34" s="73" t="s">
        <v>109</v>
      </c>
      <c r="F34" s="73" t="s">
        <v>110</v>
      </c>
      <c r="G34" s="73" t="s">
        <v>241</v>
      </c>
      <c r="H34" s="73" t="s">
        <v>242</v>
      </c>
      <c r="I34" s="45">
        <v>600000</v>
      </c>
      <c r="J34" s="45"/>
      <c r="K34" s="14"/>
      <c r="L34" s="14"/>
      <c r="M34" s="45"/>
      <c r="N34" s="14"/>
      <c r="O34" s="45"/>
      <c r="P34" s="45"/>
      <c r="Q34" s="45"/>
      <c r="R34" s="45"/>
      <c r="S34" s="45">
        <v>600000</v>
      </c>
      <c r="T34" s="45">
        <v>600000</v>
      </c>
      <c r="U34" s="45"/>
      <c r="V34" s="45"/>
      <c r="W34" s="45"/>
      <c r="X34" s="45"/>
    </row>
    <row r="35" spans="1:24" ht="20.25" customHeight="1">
      <c r="A35" s="73" t="s">
        <v>188</v>
      </c>
      <c r="B35" s="73" t="s">
        <v>70</v>
      </c>
      <c r="C35" s="73" t="s">
        <v>243</v>
      </c>
      <c r="D35" s="73" t="s">
        <v>244</v>
      </c>
      <c r="E35" s="73" t="s">
        <v>101</v>
      </c>
      <c r="F35" s="73" t="s">
        <v>102</v>
      </c>
      <c r="G35" s="73" t="s">
        <v>245</v>
      </c>
      <c r="H35" s="73" t="s">
        <v>246</v>
      </c>
      <c r="I35" s="45">
        <v>389760</v>
      </c>
      <c r="J35" s="45">
        <v>389760</v>
      </c>
      <c r="K35" s="14"/>
      <c r="L35" s="14"/>
      <c r="M35" s="45">
        <v>389760</v>
      </c>
      <c r="N35" s="14"/>
      <c r="O35" s="45"/>
      <c r="P35" s="45"/>
      <c r="Q35" s="45"/>
      <c r="R35" s="45"/>
      <c r="S35" s="45"/>
      <c r="T35" s="45"/>
      <c r="U35" s="45"/>
      <c r="V35" s="45"/>
      <c r="W35" s="45"/>
      <c r="X35" s="45"/>
    </row>
    <row r="36" spans="1:24" ht="20.25" customHeight="1">
      <c r="A36" s="73" t="s">
        <v>188</v>
      </c>
      <c r="B36" s="73" t="s">
        <v>70</v>
      </c>
      <c r="C36" s="73" t="s">
        <v>243</v>
      </c>
      <c r="D36" s="73" t="s">
        <v>244</v>
      </c>
      <c r="E36" s="73" t="s">
        <v>101</v>
      </c>
      <c r="F36" s="73" t="s">
        <v>102</v>
      </c>
      <c r="G36" s="73" t="s">
        <v>247</v>
      </c>
      <c r="H36" s="73" t="s">
        <v>248</v>
      </c>
      <c r="I36" s="45">
        <v>886587</v>
      </c>
      <c r="J36" s="45">
        <v>886587</v>
      </c>
      <c r="K36" s="14"/>
      <c r="L36" s="14"/>
      <c r="M36" s="45">
        <v>886587</v>
      </c>
      <c r="N36" s="14"/>
      <c r="O36" s="45"/>
      <c r="P36" s="45"/>
      <c r="Q36" s="45"/>
      <c r="R36" s="45"/>
      <c r="S36" s="45"/>
      <c r="T36" s="45"/>
      <c r="U36" s="45"/>
      <c r="V36" s="45"/>
      <c r="W36" s="45"/>
      <c r="X36" s="45"/>
    </row>
    <row r="37" spans="1:24" ht="20.25" customHeight="1">
      <c r="A37" s="73" t="s">
        <v>188</v>
      </c>
      <c r="B37" s="73" t="s">
        <v>70</v>
      </c>
      <c r="C37" s="73" t="s">
        <v>249</v>
      </c>
      <c r="D37" s="73" t="s">
        <v>250</v>
      </c>
      <c r="E37" s="73" t="s">
        <v>109</v>
      </c>
      <c r="F37" s="73" t="s">
        <v>110</v>
      </c>
      <c r="G37" s="73" t="s">
        <v>251</v>
      </c>
      <c r="H37" s="73" t="s">
        <v>252</v>
      </c>
      <c r="I37" s="45">
        <v>30000</v>
      </c>
      <c r="J37" s="45"/>
      <c r="K37" s="14"/>
      <c r="L37" s="14"/>
      <c r="M37" s="45"/>
      <c r="N37" s="14"/>
      <c r="O37" s="45"/>
      <c r="P37" s="45"/>
      <c r="Q37" s="45"/>
      <c r="R37" s="45"/>
      <c r="S37" s="45">
        <v>30000</v>
      </c>
      <c r="T37" s="45">
        <v>30000</v>
      </c>
      <c r="U37" s="45"/>
      <c r="V37" s="45"/>
      <c r="W37" s="45"/>
      <c r="X37" s="45"/>
    </row>
    <row r="38" spans="1:24" ht="20.25" customHeight="1">
      <c r="A38" s="73" t="s">
        <v>188</v>
      </c>
      <c r="B38" s="73" t="s">
        <v>70</v>
      </c>
      <c r="C38" s="73" t="s">
        <v>249</v>
      </c>
      <c r="D38" s="73" t="s">
        <v>250</v>
      </c>
      <c r="E38" s="73" t="s">
        <v>109</v>
      </c>
      <c r="F38" s="73" t="s">
        <v>110</v>
      </c>
      <c r="G38" s="73" t="s">
        <v>251</v>
      </c>
      <c r="H38" s="73" t="s">
        <v>252</v>
      </c>
      <c r="I38" s="45">
        <v>178000</v>
      </c>
      <c r="J38" s="45"/>
      <c r="K38" s="14"/>
      <c r="L38" s="14"/>
      <c r="M38" s="45"/>
      <c r="N38" s="14"/>
      <c r="O38" s="45"/>
      <c r="P38" s="45"/>
      <c r="Q38" s="45"/>
      <c r="R38" s="45"/>
      <c r="S38" s="45">
        <v>178000</v>
      </c>
      <c r="T38" s="45">
        <v>178000</v>
      </c>
      <c r="U38" s="45"/>
      <c r="V38" s="45"/>
      <c r="W38" s="45"/>
      <c r="X38" s="45"/>
    </row>
    <row r="39" spans="1:24" ht="20.25" customHeight="1">
      <c r="A39" s="73" t="s">
        <v>188</v>
      </c>
      <c r="B39" s="73" t="s">
        <v>70</v>
      </c>
      <c r="C39" s="73" t="s">
        <v>253</v>
      </c>
      <c r="D39" s="73" t="s">
        <v>254</v>
      </c>
      <c r="E39" s="73" t="s">
        <v>109</v>
      </c>
      <c r="F39" s="73" t="s">
        <v>110</v>
      </c>
      <c r="G39" s="73" t="s">
        <v>214</v>
      </c>
      <c r="H39" s="73" t="s">
        <v>213</v>
      </c>
      <c r="I39" s="45">
        <v>3200000</v>
      </c>
      <c r="J39" s="45"/>
      <c r="K39" s="14"/>
      <c r="L39" s="14"/>
      <c r="M39" s="45"/>
      <c r="N39" s="14"/>
      <c r="O39" s="45"/>
      <c r="P39" s="45"/>
      <c r="Q39" s="45"/>
      <c r="R39" s="45"/>
      <c r="S39" s="45">
        <v>3200000</v>
      </c>
      <c r="T39" s="45">
        <v>3200000</v>
      </c>
      <c r="U39" s="45"/>
      <c r="V39" s="45"/>
      <c r="W39" s="45"/>
      <c r="X39" s="45"/>
    </row>
    <row r="40" spans="1:24" ht="20.25" customHeight="1">
      <c r="A40" s="73" t="s">
        <v>188</v>
      </c>
      <c r="B40" s="73" t="s">
        <v>70</v>
      </c>
      <c r="C40" s="73" t="s">
        <v>253</v>
      </c>
      <c r="D40" s="73" t="s">
        <v>254</v>
      </c>
      <c r="E40" s="73" t="s">
        <v>109</v>
      </c>
      <c r="F40" s="73" t="s">
        <v>110</v>
      </c>
      <c r="G40" s="73" t="s">
        <v>214</v>
      </c>
      <c r="H40" s="73" t="s">
        <v>213</v>
      </c>
      <c r="I40" s="45">
        <v>17200000</v>
      </c>
      <c r="J40" s="45"/>
      <c r="K40" s="14"/>
      <c r="L40" s="14"/>
      <c r="M40" s="45"/>
      <c r="N40" s="14"/>
      <c r="O40" s="45"/>
      <c r="P40" s="45"/>
      <c r="Q40" s="45"/>
      <c r="R40" s="45"/>
      <c r="S40" s="45">
        <v>17200000</v>
      </c>
      <c r="T40" s="45">
        <v>17200000</v>
      </c>
      <c r="U40" s="45"/>
      <c r="V40" s="45"/>
      <c r="W40" s="45"/>
      <c r="X40" s="45"/>
    </row>
    <row r="41" spans="1:24" ht="17.25" customHeight="1">
      <c r="A41" s="170" t="s">
        <v>161</v>
      </c>
      <c r="B41" s="171"/>
      <c r="C41" s="172"/>
      <c r="D41" s="172"/>
      <c r="E41" s="172"/>
      <c r="F41" s="172"/>
      <c r="G41" s="172"/>
      <c r="H41" s="173"/>
      <c r="I41" s="45">
        <v>76638347</v>
      </c>
      <c r="J41" s="45">
        <v>3976347</v>
      </c>
      <c r="K41" s="45"/>
      <c r="L41" s="45"/>
      <c r="M41" s="45">
        <v>3976347</v>
      </c>
      <c r="N41" s="45"/>
      <c r="O41" s="45"/>
      <c r="P41" s="45"/>
      <c r="Q41" s="45"/>
      <c r="R41" s="45"/>
      <c r="S41" s="45">
        <v>72662000</v>
      </c>
      <c r="T41" s="45">
        <v>72662000</v>
      </c>
      <c r="U41" s="45"/>
      <c r="V41" s="45"/>
      <c r="W41" s="45"/>
      <c r="X41" s="45"/>
    </row>
  </sheetData>
  <mergeCells count="31">
    <mergeCell ref="X6:X7"/>
    <mergeCell ref="S6:S7"/>
    <mergeCell ref="T6:T7"/>
    <mergeCell ref="U6:U7"/>
    <mergeCell ref="V6:V7"/>
    <mergeCell ref="W6:W7"/>
    <mergeCell ref="A41:H41"/>
    <mergeCell ref="A4:A7"/>
    <mergeCell ref="B4:B7"/>
    <mergeCell ref="C4:C7"/>
    <mergeCell ref="D4:D7"/>
    <mergeCell ref="E4:E7"/>
    <mergeCell ref="F4:F7"/>
    <mergeCell ref="G4:G7"/>
    <mergeCell ref="H4:H7"/>
    <mergeCell ref="A2:X2"/>
    <mergeCell ref="A3:H3"/>
    <mergeCell ref="I4:X4"/>
    <mergeCell ref="J5:N5"/>
    <mergeCell ref="O5:Q5"/>
    <mergeCell ref="S5:X5"/>
    <mergeCell ref="I5:I7"/>
    <mergeCell ref="J6:J7"/>
    <mergeCell ref="K6:K7"/>
    <mergeCell ref="L6:L7"/>
    <mergeCell ref="M6:M7"/>
    <mergeCell ref="N6:N7"/>
    <mergeCell ref="O6:O7"/>
    <mergeCell ref="P6:P7"/>
    <mergeCell ref="Q6:Q7"/>
    <mergeCell ref="R5:R7"/>
  </mergeCells>
  <phoneticPr fontId="18" type="noConversion"/>
  <printOptions horizontalCentered="1"/>
  <pageMargins left="0.37" right="0.37" top="0.56000000000000005" bottom="0.56000000000000005" header="0.48" footer="0.48"/>
  <pageSetup paperSize="9" scale="56" orientation="landscape"/>
</worksheet>
</file>

<file path=xl/worksheets/sheet8.xml><?xml version="1.0" encoding="utf-8"?>
<worksheet xmlns="http://schemas.openxmlformats.org/spreadsheetml/2006/main" xmlns:r="http://schemas.openxmlformats.org/officeDocument/2006/relationships">
  <sheetPr>
    <outlinePr summaryRight="0"/>
    <pageSetUpPr fitToPage="1"/>
  </sheetPr>
  <dimension ref="A1:W16"/>
  <sheetViews>
    <sheetView showZeros="0" topLeftCell="F16" workbookViewId="0"/>
  </sheetViews>
  <sheetFormatPr defaultColWidth="9.109375" defaultRowHeight="14.25" customHeight="1"/>
  <cols>
    <col min="1" max="1" width="10.33203125" customWidth="1"/>
    <col min="2" max="2" width="13.44140625" customWidth="1"/>
    <col min="3" max="3" width="32.88671875" customWidth="1"/>
    <col min="4" max="4" width="23.88671875" customWidth="1"/>
    <col min="5" max="5" width="11.109375" customWidth="1"/>
    <col min="6" max="6" width="17.6640625" customWidth="1"/>
    <col min="7" max="7" width="9.88671875" customWidth="1"/>
    <col min="8" max="8" width="17.6640625" customWidth="1"/>
    <col min="9" max="13" width="20" customWidth="1"/>
    <col min="14" max="14" width="12.33203125" customWidth="1"/>
    <col min="15" max="15" width="12.6640625" customWidth="1"/>
    <col min="16" max="16" width="11.109375" customWidth="1"/>
    <col min="17" max="21" width="19.88671875" customWidth="1"/>
    <col min="22" max="22" width="20" customWidth="1"/>
    <col min="23" max="23" width="19.88671875" customWidth="1"/>
  </cols>
  <sheetData>
    <row r="1" spans="1:23" ht="13.5" customHeight="1">
      <c r="B1" s="69"/>
      <c r="E1" s="1"/>
      <c r="F1" s="1"/>
      <c r="G1" s="1"/>
      <c r="H1" s="1"/>
      <c r="U1" s="69"/>
      <c r="W1" s="70" t="s">
        <v>255</v>
      </c>
    </row>
    <row r="2" spans="1:23" ht="46.5" customHeight="1">
      <c r="A2" s="155" t="str">
        <f>"2025"&amp;"年部门项目支出预算表"</f>
        <v>2025年部门项目支出预算表</v>
      </c>
      <c r="B2" s="155"/>
      <c r="C2" s="155"/>
      <c r="D2" s="155"/>
      <c r="E2" s="155"/>
      <c r="F2" s="155"/>
      <c r="G2" s="155"/>
      <c r="H2" s="155"/>
      <c r="I2" s="155"/>
      <c r="J2" s="155"/>
      <c r="K2" s="155"/>
      <c r="L2" s="155"/>
      <c r="M2" s="155"/>
      <c r="N2" s="155"/>
      <c r="O2" s="155"/>
      <c r="P2" s="155"/>
      <c r="Q2" s="155"/>
      <c r="R2" s="155"/>
      <c r="S2" s="155"/>
      <c r="T2" s="155"/>
      <c r="U2" s="155"/>
      <c r="V2" s="155"/>
      <c r="W2" s="155"/>
    </row>
    <row r="3" spans="1:23" ht="13.5" customHeight="1">
      <c r="A3" s="156" t="str">
        <f>"单位名称："&amp;"昆明市经开人民医院"</f>
        <v>单位名称：昆明市经开人民医院</v>
      </c>
      <c r="B3" s="157"/>
      <c r="C3" s="157"/>
      <c r="D3" s="157"/>
      <c r="E3" s="157"/>
      <c r="F3" s="157"/>
      <c r="G3" s="157"/>
      <c r="H3" s="157"/>
      <c r="I3" s="4"/>
      <c r="J3" s="4"/>
      <c r="K3" s="4"/>
      <c r="L3" s="4"/>
      <c r="M3" s="4"/>
      <c r="N3" s="4"/>
      <c r="O3" s="4"/>
      <c r="P3" s="4"/>
      <c r="Q3" s="4"/>
      <c r="U3" s="69"/>
      <c r="W3" s="61" t="s">
        <v>1</v>
      </c>
    </row>
    <row r="4" spans="1:23" ht="21.75" customHeight="1">
      <c r="A4" s="168" t="s">
        <v>256</v>
      </c>
      <c r="B4" s="177" t="s">
        <v>172</v>
      </c>
      <c r="C4" s="168" t="s">
        <v>173</v>
      </c>
      <c r="D4" s="168" t="s">
        <v>257</v>
      </c>
      <c r="E4" s="177" t="s">
        <v>174</v>
      </c>
      <c r="F4" s="177" t="s">
        <v>175</v>
      </c>
      <c r="G4" s="177" t="s">
        <v>258</v>
      </c>
      <c r="H4" s="177" t="s">
        <v>259</v>
      </c>
      <c r="I4" s="176" t="s">
        <v>55</v>
      </c>
      <c r="J4" s="162" t="s">
        <v>260</v>
      </c>
      <c r="K4" s="136"/>
      <c r="L4" s="136"/>
      <c r="M4" s="137"/>
      <c r="N4" s="162" t="s">
        <v>180</v>
      </c>
      <c r="O4" s="136"/>
      <c r="P4" s="137"/>
      <c r="Q4" s="177" t="s">
        <v>61</v>
      </c>
      <c r="R4" s="162" t="s">
        <v>62</v>
      </c>
      <c r="S4" s="136"/>
      <c r="T4" s="136"/>
      <c r="U4" s="136"/>
      <c r="V4" s="136"/>
      <c r="W4" s="137"/>
    </row>
    <row r="5" spans="1:23" ht="21.75" customHeight="1">
      <c r="A5" s="174"/>
      <c r="B5" s="164"/>
      <c r="C5" s="174"/>
      <c r="D5" s="174"/>
      <c r="E5" s="179"/>
      <c r="F5" s="179"/>
      <c r="G5" s="179"/>
      <c r="H5" s="179"/>
      <c r="I5" s="164"/>
      <c r="J5" s="180" t="s">
        <v>58</v>
      </c>
      <c r="K5" s="142"/>
      <c r="L5" s="177" t="s">
        <v>59</v>
      </c>
      <c r="M5" s="177" t="s">
        <v>60</v>
      </c>
      <c r="N5" s="177" t="s">
        <v>58</v>
      </c>
      <c r="O5" s="177" t="s">
        <v>59</v>
      </c>
      <c r="P5" s="177" t="s">
        <v>60</v>
      </c>
      <c r="Q5" s="179"/>
      <c r="R5" s="177" t="s">
        <v>57</v>
      </c>
      <c r="S5" s="177" t="s">
        <v>64</v>
      </c>
      <c r="T5" s="177" t="s">
        <v>186</v>
      </c>
      <c r="U5" s="177" t="s">
        <v>66</v>
      </c>
      <c r="V5" s="177" t="s">
        <v>67</v>
      </c>
      <c r="W5" s="177" t="s">
        <v>68</v>
      </c>
    </row>
    <row r="6" spans="1:23" ht="21" customHeight="1">
      <c r="A6" s="164"/>
      <c r="B6" s="164"/>
      <c r="C6" s="164"/>
      <c r="D6" s="164"/>
      <c r="E6" s="164"/>
      <c r="F6" s="164"/>
      <c r="G6" s="164"/>
      <c r="H6" s="164"/>
      <c r="I6" s="164"/>
      <c r="J6" s="181" t="s">
        <v>57</v>
      </c>
      <c r="K6" s="143"/>
      <c r="L6" s="164"/>
      <c r="M6" s="164"/>
      <c r="N6" s="164"/>
      <c r="O6" s="164"/>
      <c r="P6" s="164"/>
      <c r="Q6" s="164"/>
      <c r="R6" s="164"/>
      <c r="S6" s="164"/>
      <c r="T6" s="164"/>
      <c r="U6" s="164"/>
      <c r="V6" s="164"/>
      <c r="W6" s="164"/>
    </row>
    <row r="7" spans="1:23" ht="39.75" customHeight="1">
      <c r="A7" s="169"/>
      <c r="B7" s="141"/>
      <c r="C7" s="169"/>
      <c r="D7" s="169"/>
      <c r="E7" s="178"/>
      <c r="F7" s="178"/>
      <c r="G7" s="178"/>
      <c r="H7" s="178"/>
      <c r="I7" s="141"/>
      <c r="J7" s="35" t="s">
        <v>57</v>
      </c>
      <c r="K7" s="35" t="s">
        <v>261</v>
      </c>
      <c r="L7" s="178"/>
      <c r="M7" s="178"/>
      <c r="N7" s="178"/>
      <c r="O7" s="178"/>
      <c r="P7" s="178"/>
      <c r="Q7" s="178"/>
      <c r="R7" s="178"/>
      <c r="S7" s="178"/>
      <c r="T7" s="178"/>
      <c r="U7" s="141"/>
      <c r="V7" s="178"/>
      <c r="W7" s="178"/>
    </row>
    <row r="8" spans="1:23" ht="15" customHeight="1">
      <c r="A8" s="10">
        <v>1</v>
      </c>
      <c r="B8" s="10">
        <v>2</v>
      </c>
      <c r="C8" s="10">
        <v>3</v>
      </c>
      <c r="D8" s="10">
        <v>4</v>
      </c>
      <c r="E8" s="10">
        <v>5</v>
      </c>
      <c r="F8" s="10">
        <v>6</v>
      </c>
      <c r="G8" s="10">
        <v>7</v>
      </c>
      <c r="H8" s="10">
        <v>8</v>
      </c>
      <c r="I8" s="10">
        <v>9</v>
      </c>
      <c r="J8" s="10">
        <v>10</v>
      </c>
      <c r="K8" s="10">
        <v>11</v>
      </c>
      <c r="L8" s="19">
        <v>12</v>
      </c>
      <c r="M8" s="19">
        <v>13</v>
      </c>
      <c r="N8" s="19">
        <v>14</v>
      </c>
      <c r="O8" s="19">
        <v>15</v>
      </c>
      <c r="P8" s="19">
        <v>16</v>
      </c>
      <c r="Q8" s="19">
        <v>17</v>
      </c>
      <c r="R8" s="19">
        <v>18</v>
      </c>
      <c r="S8" s="19">
        <v>19</v>
      </c>
      <c r="T8" s="19">
        <v>20</v>
      </c>
      <c r="U8" s="10">
        <v>21</v>
      </c>
      <c r="V8" s="19">
        <v>22</v>
      </c>
      <c r="W8" s="10">
        <v>23</v>
      </c>
    </row>
    <row r="9" spans="1:23" ht="21.75" customHeight="1">
      <c r="A9" s="37" t="s">
        <v>262</v>
      </c>
      <c r="B9" s="37" t="s">
        <v>263</v>
      </c>
      <c r="C9" s="37" t="s">
        <v>264</v>
      </c>
      <c r="D9" s="37" t="s">
        <v>70</v>
      </c>
      <c r="E9" s="37" t="s">
        <v>109</v>
      </c>
      <c r="F9" s="37" t="s">
        <v>110</v>
      </c>
      <c r="G9" s="37" t="s">
        <v>217</v>
      </c>
      <c r="H9" s="37" t="s">
        <v>218</v>
      </c>
      <c r="I9" s="45">
        <v>312000</v>
      </c>
      <c r="J9" s="45">
        <v>312000</v>
      </c>
      <c r="K9" s="45">
        <v>312000</v>
      </c>
      <c r="L9" s="45"/>
      <c r="M9" s="45"/>
      <c r="N9" s="45"/>
      <c r="O9" s="45"/>
      <c r="P9" s="45"/>
      <c r="Q9" s="45"/>
      <c r="R9" s="45"/>
      <c r="S9" s="45"/>
      <c r="T9" s="45"/>
      <c r="U9" s="45"/>
      <c r="V9" s="45"/>
      <c r="W9" s="45"/>
    </row>
    <row r="10" spans="1:23" ht="21.75" customHeight="1">
      <c r="A10" s="37" t="s">
        <v>262</v>
      </c>
      <c r="B10" s="37" t="s">
        <v>265</v>
      </c>
      <c r="C10" s="37" t="s">
        <v>266</v>
      </c>
      <c r="D10" s="37" t="s">
        <v>70</v>
      </c>
      <c r="E10" s="37" t="s">
        <v>109</v>
      </c>
      <c r="F10" s="37" t="s">
        <v>110</v>
      </c>
      <c r="G10" s="37" t="s">
        <v>267</v>
      </c>
      <c r="H10" s="37" t="s">
        <v>268</v>
      </c>
      <c r="I10" s="45">
        <v>860000</v>
      </c>
      <c r="J10" s="45"/>
      <c r="K10" s="45"/>
      <c r="L10" s="45"/>
      <c r="M10" s="45"/>
      <c r="N10" s="45"/>
      <c r="O10" s="45"/>
      <c r="P10" s="45"/>
      <c r="Q10" s="45"/>
      <c r="R10" s="45">
        <v>860000</v>
      </c>
      <c r="S10" s="45">
        <v>860000</v>
      </c>
      <c r="T10" s="45"/>
      <c r="U10" s="45"/>
      <c r="V10" s="45"/>
      <c r="W10" s="45"/>
    </row>
    <row r="11" spans="1:23" ht="21.75" customHeight="1">
      <c r="A11" s="37" t="s">
        <v>262</v>
      </c>
      <c r="B11" s="37" t="s">
        <v>269</v>
      </c>
      <c r="C11" s="37" t="s">
        <v>270</v>
      </c>
      <c r="D11" s="37" t="s">
        <v>70</v>
      </c>
      <c r="E11" s="37" t="s">
        <v>109</v>
      </c>
      <c r="F11" s="37" t="s">
        <v>110</v>
      </c>
      <c r="G11" s="37" t="s">
        <v>267</v>
      </c>
      <c r="H11" s="37" t="s">
        <v>268</v>
      </c>
      <c r="I11" s="45">
        <v>100200</v>
      </c>
      <c r="J11" s="45">
        <v>100200</v>
      </c>
      <c r="K11" s="45">
        <v>100200</v>
      </c>
      <c r="L11" s="45"/>
      <c r="M11" s="45"/>
      <c r="N11" s="45"/>
      <c r="O11" s="45"/>
      <c r="P11" s="45"/>
      <c r="Q11" s="45"/>
      <c r="R11" s="45"/>
      <c r="S11" s="45"/>
      <c r="T11" s="45"/>
      <c r="U11" s="45"/>
      <c r="V11" s="45"/>
      <c r="W11" s="45"/>
    </row>
    <row r="12" spans="1:23" ht="21.75" customHeight="1">
      <c r="A12" s="37" t="s">
        <v>262</v>
      </c>
      <c r="B12" s="37" t="s">
        <v>271</v>
      </c>
      <c r="C12" s="37" t="s">
        <v>272</v>
      </c>
      <c r="D12" s="37" t="s">
        <v>70</v>
      </c>
      <c r="E12" s="37" t="s">
        <v>109</v>
      </c>
      <c r="F12" s="37" t="s">
        <v>110</v>
      </c>
      <c r="G12" s="37" t="s">
        <v>273</v>
      </c>
      <c r="H12" s="37" t="s">
        <v>274</v>
      </c>
      <c r="I12" s="45">
        <v>1900000</v>
      </c>
      <c r="J12" s="45"/>
      <c r="K12" s="45"/>
      <c r="L12" s="45"/>
      <c r="M12" s="45"/>
      <c r="N12" s="45"/>
      <c r="O12" s="45"/>
      <c r="P12" s="45"/>
      <c r="Q12" s="45"/>
      <c r="R12" s="45">
        <v>1900000</v>
      </c>
      <c r="S12" s="45">
        <v>1900000</v>
      </c>
      <c r="T12" s="45"/>
      <c r="U12" s="45"/>
      <c r="V12" s="45"/>
      <c r="W12" s="45"/>
    </row>
    <row r="13" spans="1:23" ht="21.75" customHeight="1">
      <c r="A13" s="37" t="s">
        <v>262</v>
      </c>
      <c r="B13" s="37" t="s">
        <v>275</v>
      </c>
      <c r="C13" s="37" t="s">
        <v>276</v>
      </c>
      <c r="D13" s="37" t="s">
        <v>70</v>
      </c>
      <c r="E13" s="37" t="s">
        <v>109</v>
      </c>
      <c r="F13" s="37" t="s">
        <v>110</v>
      </c>
      <c r="G13" s="37" t="s">
        <v>277</v>
      </c>
      <c r="H13" s="37" t="s">
        <v>278</v>
      </c>
      <c r="I13" s="45">
        <v>1017800</v>
      </c>
      <c r="J13" s="45">
        <v>1017800</v>
      </c>
      <c r="K13" s="45">
        <v>1017800</v>
      </c>
      <c r="L13" s="45"/>
      <c r="M13" s="45"/>
      <c r="N13" s="45"/>
      <c r="O13" s="45"/>
      <c r="P13" s="45"/>
      <c r="Q13" s="45"/>
      <c r="R13" s="45"/>
      <c r="S13" s="45"/>
      <c r="T13" s="45"/>
      <c r="U13" s="45"/>
      <c r="V13" s="45"/>
      <c r="W13" s="45"/>
    </row>
    <row r="14" spans="1:23" ht="21.75" customHeight="1">
      <c r="A14" s="37" t="s">
        <v>262</v>
      </c>
      <c r="B14" s="37" t="s">
        <v>279</v>
      </c>
      <c r="C14" s="37" t="s">
        <v>280</v>
      </c>
      <c r="D14" s="37" t="s">
        <v>70</v>
      </c>
      <c r="E14" s="37" t="s">
        <v>109</v>
      </c>
      <c r="F14" s="37" t="s">
        <v>110</v>
      </c>
      <c r="G14" s="37" t="s">
        <v>281</v>
      </c>
      <c r="H14" s="37" t="s">
        <v>282</v>
      </c>
      <c r="I14" s="45">
        <v>579200</v>
      </c>
      <c r="J14" s="45"/>
      <c r="K14" s="45"/>
      <c r="L14" s="45"/>
      <c r="M14" s="45"/>
      <c r="N14" s="45"/>
      <c r="O14" s="45"/>
      <c r="P14" s="45"/>
      <c r="Q14" s="45"/>
      <c r="R14" s="45">
        <v>579200</v>
      </c>
      <c r="S14" s="45">
        <v>579200</v>
      </c>
      <c r="T14" s="45"/>
      <c r="U14" s="45"/>
      <c r="V14" s="45"/>
      <c r="W14" s="45"/>
    </row>
    <row r="15" spans="1:23" ht="21.75" customHeight="1">
      <c r="A15" s="37" t="s">
        <v>262</v>
      </c>
      <c r="B15" s="37" t="s">
        <v>283</v>
      </c>
      <c r="C15" s="37" t="s">
        <v>284</v>
      </c>
      <c r="D15" s="37" t="s">
        <v>70</v>
      </c>
      <c r="E15" s="37" t="s">
        <v>109</v>
      </c>
      <c r="F15" s="37" t="s">
        <v>110</v>
      </c>
      <c r="G15" s="37" t="s">
        <v>285</v>
      </c>
      <c r="H15" s="37" t="s">
        <v>286</v>
      </c>
      <c r="I15" s="45">
        <v>2900000</v>
      </c>
      <c r="J15" s="45"/>
      <c r="K15" s="45"/>
      <c r="L15" s="45"/>
      <c r="M15" s="45"/>
      <c r="N15" s="45"/>
      <c r="O15" s="45"/>
      <c r="P15" s="45"/>
      <c r="Q15" s="45"/>
      <c r="R15" s="45">
        <v>2900000</v>
      </c>
      <c r="S15" s="45">
        <v>2900000</v>
      </c>
      <c r="T15" s="45"/>
      <c r="U15" s="45"/>
      <c r="V15" s="45"/>
      <c r="W15" s="45"/>
    </row>
    <row r="16" spans="1:23" ht="18.75" customHeight="1">
      <c r="A16" s="170" t="s">
        <v>161</v>
      </c>
      <c r="B16" s="171"/>
      <c r="C16" s="171"/>
      <c r="D16" s="171"/>
      <c r="E16" s="171"/>
      <c r="F16" s="171"/>
      <c r="G16" s="171"/>
      <c r="H16" s="129"/>
      <c r="I16" s="45">
        <v>7669200</v>
      </c>
      <c r="J16" s="45">
        <v>1430000</v>
      </c>
      <c r="K16" s="45">
        <v>1430000</v>
      </c>
      <c r="L16" s="45"/>
      <c r="M16" s="45"/>
      <c r="N16" s="45"/>
      <c r="O16" s="45"/>
      <c r="P16" s="45"/>
      <c r="Q16" s="45"/>
      <c r="R16" s="45">
        <v>6239200</v>
      </c>
      <c r="S16" s="45">
        <v>6239200</v>
      </c>
      <c r="T16" s="45"/>
      <c r="U16" s="45"/>
      <c r="V16" s="45"/>
      <c r="W16" s="45"/>
    </row>
  </sheetData>
  <mergeCells count="28">
    <mergeCell ref="V5:V7"/>
    <mergeCell ref="W5:W7"/>
    <mergeCell ref="J5:K6"/>
    <mergeCell ref="A16:H16"/>
    <mergeCell ref="A4:A7"/>
    <mergeCell ref="B4:B7"/>
    <mergeCell ref="C4:C7"/>
    <mergeCell ref="D4:D7"/>
    <mergeCell ref="E4:E7"/>
    <mergeCell ref="F4:F7"/>
    <mergeCell ref="G4:G7"/>
    <mergeCell ref="H4:H7"/>
    <mergeCell ref="A2:W2"/>
    <mergeCell ref="A3:H3"/>
    <mergeCell ref="J4:M4"/>
    <mergeCell ref="N4:P4"/>
    <mergeCell ref="R4:W4"/>
    <mergeCell ref="I4:I7"/>
    <mergeCell ref="L5:L7"/>
    <mergeCell ref="M5:M7"/>
    <mergeCell ref="N5:N7"/>
    <mergeCell ref="O5:O7"/>
    <mergeCell ref="P5:P7"/>
    <mergeCell ref="Q4:Q7"/>
    <mergeCell ref="R5:R7"/>
    <mergeCell ref="S5:S7"/>
    <mergeCell ref="T5:T7"/>
    <mergeCell ref="U5:U7"/>
  </mergeCells>
  <phoneticPr fontId="18" type="noConversion"/>
  <printOptions horizontalCentered="1"/>
  <pageMargins left="0.37" right="0.37" top="0.56000000000000005" bottom="0.56000000000000005" header="0.48" footer="0.48"/>
  <pageSetup paperSize="9" scale="56" orientation="landscape"/>
</worksheet>
</file>

<file path=xl/worksheets/sheet9.xml><?xml version="1.0" encoding="utf-8"?>
<worksheet xmlns="http://schemas.openxmlformats.org/spreadsheetml/2006/main" xmlns:r="http://schemas.openxmlformats.org/officeDocument/2006/relationships">
  <sheetPr>
    <outlinePr summaryRight="0"/>
    <pageSetUpPr fitToPage="1"/>
  </sheetPr>
  <dimension ref="A1:J48"/>
  <sheetViews>
    <sheetView showZeros="0" topLeftCell="A13" workbookViewId="0">
      <selection activeCell="G40" sqref="G40"/>
    </sheetView>
  </sheetViews>
  <sheetFormatPr defaultColWidth="9.109375" defaultRowHeight="12" customHeight="1"/>
  <cols>
    <col min="1" max="1" width="34.33203125" customWidth="1"/>
    <col min="2" max="2" width="29" customWidth="1"/>
    <col min="3" max="5" width="23.5546875" customWidth="1"/>
    <col min="6" max="6" width="11.33203125" customWidth="1"/>
    <col min="7" max="7" width="25.109375" customWidth="1"/>
    <col min="8" max="8" width="15.5546875" customWidth="1"/>
    <col min="9" max="9" width="13.44140625" customWidth="1"/>
    <col min="10" max="10" width="18.88671875" customWidth="1"/>
  </cols>
  <sheetData>
    <row r="1" spans="1:10" ht="18" customHeight="1">
      <c r="J1" s="2" t="s">
        <v>287</v>
      </c>
    </row>
    <row r="2" spans="1:10" ht="39.75" customHeight="1">
      <c r="A2" s="182" t="str">
        <f>"2025"&amp;"年部门项目支出绩效目标表"</f>
        <v>2025年部门项目支出绩效目标表</v>
      </c>
      <c r="B2" s="155"/>
      <c r="C2" s="155"/>
      <c r="D2" s="155"/>
      <c r="E2" s="155"/>
      <c r="F2" s="154"/>
      <c r="G2" s="155"/>
      <c r="H2" s="154"/>
      <c r="I2" s="154"/>
      <c r="J2" s="155"/>
    </row>
    <row r="3" spans="1:10" ht="17.25" customHeight="1">
      <c r="A3" s="156" t="str">
        <f>"单位名称："&amp;"昆明市经开人民医院"</f>
        <v>单位名称：昆明市经开人民医院</v>
      </c>
      <c r="B3" s="97"/>
      <c r="C3" s="97"/>
      <c r="D3" s="97"/>
      <c r="E3" s="97"/>
      <c r="F3" s="97"/>
      <c r="G3" s="97"/>
      <c r="H3" s="97"/>
    </row>
    <row r="4" spans="1:10" ht="44.25" customHeight="1">
      <c r="A4" s="35" t="s">
        <v>173</v>
      </c>
      <c r="B4" s="35" t="s">
        <v>288</v>
      </c>
      <c r="C4" s="35" t="s">
        <v>289</v>
      </c>
      <c r="D4" s="35" t="s">
        <v>290</v>
      </c>
      <c r="E4" s="35" t="s">
        <v>291</v>
      </c>
      <c r="F4" s="36" t="s">
        <v>292</v>
      </c>
      <c r="G4" s="35" t="s">
        <v>293</v>
      </c>
      <c r="H4" s="36" t="s">
        <v>294</v>
      </c>
      <c r="I4" s="36" t="s">
        <v>295</v>
      </c>
      <c r="J4" s="35" t="s">
        <v>296</v>
      </c>
    </row>
    <row r="5" spans="1:10" ht="18.75" customHeight="1">
      <c r="A5" s="67">
        <v>1</v>
      </c>
      <c r="B5" s="67">
        <v>2</v>
      </c>
      <c r="C5" s="67">
        <v>3</v>
      </c>
      <c r="D5" s="67">
        <v>4</v>
      </c>
      <c r="E5" s="67">
        <v>5</v>
      </c>
      <c r="F5" s="19">
        <v>6</v>
      </c>
      <c r="G5" s="67">
        <v>7</v>
      </c>
      <c r="H5" s="19">
        <v>8</v>
      </c>
      <c r="I5" s="19">
        <v>9</v>
      </c>
      <c r="J5" s="67">
        <v>10</v>
      </c>
    </row>
    <row r="6" spans="1:10" ht="42" customHeight="1">
      <c r="A6" s="16" t="s">
        <v>70</v>
      </c>
      <c r="B6" s="37"/>
      <c r="C6" s="37"/>
      <c r="D6" s="37"/>
      <c r="E6" s="38"/>
      <c r="F6" s="39"/>
      <c r="G6" s="38"/>
      <c r="H6" s="39"/>
      <c r="I6" s="39"/>
      <c r="J6" s="38"/>
    </row>
    <row r="7" spans="1:10" ht="42" customHeight="1">
      <c r="A7" s="183" t="s">
        <v>280</v>
      </c>
      <c r="B7" s="184" t="s">
        <v>297</v>
      </c>
      <c r="C7" s="11" t="s">
        <v>298</v>
      </c>
      <c r="D7" s="11" t="s">
        <v>299</v>
      </c>
      <c r="E7" s="16" t="s">
        <v>300</v>
      </c>
      <c r="F7" s="11" t="s">
        <v>301</v>
      </c>
      <c r="G7" s="16" t="s">
        <v>302</v>
      </c>
      <c r="H7" s="11" t="s">
        <v>303</v>
      </c>
      <c r="I7" s="11" t="s">
        <v>304</v>
      </c>
      <c r="J7" s="16" t="s">
        <v>305</v>
      </c>
    </row>
    <row r="8" spans="1:10" ht="42" customHeight="1">
      <c r="A8" s="183" t="s">
        <v>280</v>
      </c>
      <c r="B8" s="184" t="s">
        <v>297</v>
      </c>
      <c r="C8" s="11" t="s">
        <v>298</v>
      </c>
      <c r="D8" s="11" t="s">
        <v>306</v>
      </c>
      <c r="E8" s="16" t="s">
        <v>307</v>
      </c>
      <c r="F8" s="11" t="s">
        <v>308</v>
      </c>
      <c r="G8" s="16" t="s">
        <v>309</v>
      </c>
      <c r="H8" s="11" t="s">
        <v>310</v>
      </c>
      <c r="I8" s="11" t="s">
        <v>311</v>
      </c>
      <c r="J8" s="16" t="s">
        <v>305</v>
      </c>
    </row>
    <row r="9" spans="1:10" ht="42" customHeight="1">
      <c r="A9" s="183" t="s">
        <v>280</v>
      </c>
      <c r="B9" s="184" t="s">
        <v>297</v>
      </c>
      <c r="C9" s="11" t="s">
        <v>312</v>
      </c>
      <c r="D9" s="11" t="s">
        <v>313</v>
      </c>
      <c r="E9" s="16" t="s">
        <v>314</v>
      </c>
      <c r="F9" s="11" t="s">
        <v>301</v>
      </c>
      <c r="G9" s="16" t="s">
        <v>315</v>
      </c>
      <c r="H9" s="11" t="s">
        <v>303</v>
      </c>
      <c r="I9" s="11" t="s">
        <v>304</v>
      </c>
      <c r="J9" s="16" t="s">
        <v>305</v>
      </c>
    </row>
    <row r="10" spans="1:10" ht="42" customHeight="1">
      <c r="A10" s="183" t="s">
        <v>280</v>
      </c>
      <c r="B10" s="184" t="s">
        <v>297</v>
      </c>
      <c r="C10" s="11" t="s">
        <v>316</v>
      </c>
      <c r="D10" s="11" t="s">
        <v>317</v>
      </c>
      <c r="E10" s="16" t="s">
        <v>318</v>
      </c>
      <c r="F10" s="11" t="s">
        <v>301</v>
      </c>
      <c r="G10" s="16" t="s">
        <v>315</v>
      </c>
      <c r="H10" s="11" t="s">
        <v>303</v>
      </c>
      <c r="I10" s="11" t="s">
        <v>304</v>
      </c>
      <c r="J10" s="16" t="s">
        <v>319</v>
      </c>
    </row>
    <row r="11" spans="1:10" ht="42" customHeight="1">
      <c r="A11" s="183" t="s">
        <v>264</v>
      </c>
      <c r="B11" s="184" t="s">
        <v>320</v>
      </c>
      <c r="C11" s="11" t="s">
        <v>298</v>
      </c>
      <c r="D11" s="11" t="s">
        <v>321</v>
      </c>
      <c r="E11" s="16" t="s">
        <v>322</v>
      </c>
      <c r="F11" s="11" t="s">
        <v>301</v>
      </c>
      <c r="G11" s="16" t="s">
        <v>83</v>
      </c>
      <c r="H11" s="11" t="s">
        <v>323</v>
      </c>
      <c r="I11" s="11" t="s">
        <v>311</v>
      </c>
      <c r="J11" s="16" t="s">
        <v>324</v>
      </c>
    </row>
    <row r="12" spans="1:10" ht="42" customHeight="1">
      <c r="A12" s="183" t="s">
        <v>264</v>
      </c>
      <c r="B12" s="184" t="s">
        <v>320</v>
      </c>
      <c r="C12" s="11" t="s">
        <v>298</v>
      </c>
      <c r="D12" s="11" t="s">
        <v>299</v>
      </c>
      <c r="E12" s="16" t="s">
        <v>325</v>
      </c>
      <c r="F12" s="11" t="s">
        <v>308</v>
      </c>
      <c r="G12" s="16" t="s">
        <v>84</v>
      </c>
      <c r="H12" s="11" t="s">
        <v>326</v>
      </c>
      <c r="I12" s="11" t="s">
        <v>311</v>
      </c>
      <c r="J12" s="16" t="s">
        <v>327</v>
      </c>
    </row>
    <row r="13" spans="1:10" ht="42" customHeight="1">
      <c r="A13" s="183" t="s">
        <v>264</v>
      </c>
      <c r="B13" s="184" t="s">
        <v>320</v>
      </c>
      <c r="C13" s="11" t="s">
        <v>298</v>
      </c>
      <c r="D13" s="11" t="s">
        <v>328</v>
      </c>
      <c r="E13" s="16" t="s">
        <v>329</v>
      </c>
      <c r="F13" s="11" t="s">
        <v>301</v>
      </c>
      <c r="G13" s="16" t="s">
        <v>330</v>
      </c>
      <c r="H13" s="11" t="s">
        <v>331</v>
      </c>
      <c r="I13" s="11" t="s">
        <v>304</v>
      </c>
      <c r="J13" s="16" t="s">
        <v>332</v>
      </c>
    </row>
    <row r="14" spans="1:10" ht="42" customHeight="1">
      <c r="A14" s="183" t="s">
        <v>264</v>
      </c>
      <c r="B14" s="184" t="s">
        <v>320</v>
      </c>
      <c r="C14" s="11" t="s">
        <v>312</v>
      </c>
      <c r="D14" s="11" t="s">
        <v>313</v>
      </c>
      <c r="E14" s="16" t="s">
        <v>333</v>
      </c>
      <c r="F14" s="11" t="s">
        <v>301</v>
      </c>
      <c r="G14" s="16" t="s">
        <v>334</v>
      </c>
      <c r="H14" s="11" t="s">
        <v>331</v>
      </c>
      <c r="I14" s="11" t="s">
        <v>304</v>
      </c>
      <c r="J14" s="16" t="s">
        <v>335</v>
      </c>
    </row>
    <row r="15" spans="1:10" ht="42" customHeight="1">
      <c r="A15" s="183" t="s">
        <v>264</v>
      </c>
      <c r="B15" s="184" t="s">
        <v>320</v>
      </c>
      <c r="C15" s="11" t="s">
        <v>316</v>
      </c>
      <c r="D15" s="11" t="s">
        <v>317</v>
      </c>
      <c r="E15" s="16" t="s">
        <v>336</v>
      </c>
      <c r="F15" s="11" t="s">
        <v>337</v>
      </c>
      <c r="G15" s="16" t="s">
        <v>315</v>
      </c>
      <c r="H15" s="11" t="s">
        <v>303</v>
      </c>
      <c r="I15" s="11" t="s">
        <v>311</v>
      </c>
      <c r="J15" s="16" t="s">
        <v>338</v>
      </c>
    </row>
    <row r="16" spans="1:10" ht="42" customHeight="1">
      <c r="A16" s="183" t="s">
        <v>266</v>
      </c>
      <c r="B16" s="184" t="s">
        <v>339</v>
      </c>
      <c r="C16" s="11" t="s">
        <v>298</v>
      </c>
      <c r="D16" s="11" t="s">
        <v>321</v>
      </c>
      <c r="E16" s="16" t="s">
        <v>340</v>
      </c>
      <c r="F16" s="11" t="s">
        <v>301</v>
      </c>
      <c r="G16" s="16" t="s">
        <v>341</v>
      </c>
      <c r="H16" s="11" t="s">
        <v>342</v>
      </c>
      <c r="I16" s="11" t="s">
        <v>311</v>
      </c>
      <c r="J16" s="16" t="s">
        <v>343</v>
      </c>
    </row>
    <row r="17" spans="1:10" ht="42" customHeight="1">
      <c r="A17" s="183" t="s">
        <v>266</v>
      </c>
      <c r="B17" s="184" t="s">
        <v>339</v>
      </c>
      <c r="C17" s="11" t="s">
        <v>298</v>
      </c>
      <c r="D17" s="11" t="s">
        <v>299</v>
      </c>
      <c r="E17" s="16" t="s">
        <v>344</v>
      </c>
      <c r="F17" s="11" t="s">
        <v>337</v>
      </c>
      <c r="G17" s="16" t="s">
        <v>315</v>
      </c>
      <c r="H17" s="11" t="s">
        <v>303</v>
      </c>
      <c r="I17" s="11" t="s">
        <v>311</v>
      </c>
      <c r="J17" s="16" t="s">
        <v>345</v>
      </c>
    </row>
    <row r="18" spans="1:10" ht="42" customHeight="1">
      <c r="A18" s="183" t="s">
        <v>266</v>
      </c>
      <c r="B18" s="184" t="s">
        <v>339</v>
      </c>
      <c r="C18" s="11" t="s">
        <v>298</v>
      </c>
      <c r="D18" s="11" t="s">
        <v>328</v>
      </c>
      <c r="E18" s="16" t="s">
        <v>346</v>
      </c>
      <c r="F18" s="11" t="s">
        <v>308</v>
      </c>
      <c r="G18" s="16" t="s">
        <v>347</v>
      </c>
      <c r="H18" s="11" t="s">
        <v>348</v>
      </c>
      <c r="I18" s="11" t="s">
        <v>311</v>
      </c>
      <c r="J18" s="16" t="s">
        <v>349</v>
      </c>
    </row>
    <row r="19" spans="1:10" ht="42" customHeight="1">
      <c r="A19" s="183" t="s">
        <v>266</v>
      </c>
      <c r="B19" s="184" t="s">
        <v>339</v>
      </c>
      <c r="C19" s="11" t="s">
        <v>312</v>
      </c>
      <c r="D19" s="11" t="s">
        <v>313</v>
      </c>
      <c r="E19" s="16" t="s">
        <v>350</v>
      </c>
      <c r="F19" s="11" t="s">
        <v>301</v>
      </c>
      <c r="G19" s="16" t="s">
        <v>315</v>
      </c>
      <c r="H19" s="11" t="s">
        <v>303</v>
      </c>
      <c r="I19" s="11" t="s">
        <v>311</v>
      </c>
      <c r="J19" s="16" t="s">
        <v>350</v>
      </c>
    </row>
    <row r="20" spans="1:10" ht="42" customHeight="1">
      <c r="A20" s="183" t="s">
        <v>266</v>
      </c>
      <c r="B20" s="184" t="s">
        <v>339</v>
      </c>
      <c r="C20" s="11" t="s">
        <v>316</v>
      </c>
      <c r="D20" s="11" t="s">
        <v>317</v>
      </c>
      <c r="E20" s="16" t="s">
        <v>351</v>
      </c>
      <c r="F20" s="11" t="s">
        <v>337</v>
      </c>
      <c r="G20" s="16" t="s">
        <v>315</v>
      </c>
      <c r="H20" s="11" t="s">
        <v>303</v>
      </c>
      <c r="I20" s="11" t="s">
        <v>311</v>
      </c>
      <c r="J20" s="16" t="s">
        <v>352</v>
      </c>
    </row>
    <row r="21" spans="1:10" ht="42" customHeight="1">
      <c r="A21" s="183" t="s">
        <v>266</v>
      </c>
      <c r="B21" s="184" t="s">
        <v>339</v>
      </c>
      <c r="C21" s="11" t="s">
        <v>316</v>
      </c>
      <c r="D21" s="11" t="s">
        <v>317</v>
      </c>
      <c r="E21" s="16" t="s">
        <v>353</v>
      </c>
      <c r="F21" s="11" t="s">
        <v>337</v>
      </c>
      <c r="G21" s="16" t="s">
        <v>315</v>
      </c>
      <c r="H21" s="11" t="s">
        <v>303</v>
      </c>
      <c r="I21" s="11" t="s">
        <v>311</v>
      </c>
      <c r="J21" s="16" t="s">
        <v>354</v>
      </c>
    </row>
    <row r="22" spans="1:10" ht="42" customHeight="1">
      <c r="A22" s="183" t="s">
        <v>270</v>
      </c>
      <c r="B22" s="184" t="s">
        <v>355</v>
      </c>
      <c r="C22" s="11" t="s">
        <v>298</v>
      </c>
      <c r="D22" s="11" t="s">
        <v>321</v>
      </c>
      <c r="E22" s="16" t="s">
        <v>340</v>
      </c>
      <c r="F22" s="11" t="s">
        <v>337</v>
      </c>
      <c r="G22" s="16" t="s">
        <v>82</v>
      </c>
      <c r="H22" s="11" t="s">
        <v>342</v>
      </c>
      <c r="I22" s="11" t="s">
        <v>311</v>
      </c>
      <c r="J22" s="16" t="s">
        <v>343</v>
      </c>
    </row>
    <row r="23" spans="1:10" ht="42" customHeight="1">
      <c r="A23" s="183" t="s">
        <v>270</v>
      </c>
      <c r="B23" s="184" t="s">
        <v>355</v>
      </c>
      <c r="C23" s="11" t="s">
        <v>298</v>
      </c>
      <c r="D23" s="11" t="s">
        <v>299</v>
      </c>
      <c r="E23" s="16" t="s">
        <v>344</v>
      </c>
      <c r="F23" s="11" t="s">
        <v>337</v>
      </c>
      <c r="G23" s="16" t="s">
        <v>315</v>
      </c>
      <c r="H23" s="11" t="s">
        <v>303</v>
      </c>
      <c r="I23" s="11" t="s">
        <v>311</v>
      </c>
      <c r="J23" s="16" t="s">
        <v>345</v>
      </c>
    </row>
    <row r="24" spans="1:10" ht="42" customHeight="1">
      <c r="A24" s="183" t="s">
        <v>270</v>
      </c>
      <c r="B24" s="184" t="s">
        <v>355</v>
      </c>
      <c r="C24" s="11" t="s">
        <v>298</v>
      </c>
      <c r="D24" s="11" t="s">
        <v>328</v>
      </c>
      <c r="E24" s="16" t="s">
        <v>346</v>
      </c>
      <c r="F24" s="11" t="s">
        <v>308</v>
      </c>
      <c r="G24" s="16" t="s">
        <v>356</v>
      </c>
      <c r="H24" s="11" t="s">
        <v>348</v>
      </c>
      <c r="I24" s="11" t="s">
        <v>311</v>
      </c>
      <c r="J24" s="16" t="s">
        <v>349</v>
      </c>
    </row>
    <row r="25" spans="1:10" ht="42" customHeight="1">
      <c r="A25" s="183" t="s">
        <v>270</v>
      </c>
      <c r="B25" s="184" t="s">
        <v>355</v>
      </c>
      <c r="C25" s="11" t="s">
        <v>312</v>
      </c>
      <c r="D25" s="11" t="s">
        <v>313</v>
      </c>
      <c r="E25" s="16" t="s">
        <v>350</v>
      </c>
      <c r="F25" s="11" t="s">
        <v>301</v>
      </c>
      <c r="G25" s="16" t="s">
        <v>350</v>
      </c>
      <c r="H25" s="11" t="s">
        <v>348</v>
      </c>
      <c r="I25" s="11" t="s">
        <v>311</v>
      </c>
      <c r="J25" s="16" t="s">
        <v>357</v>
      </c>
    </row>
    <row r="26" spans="1:10" ht="42" customHeight="1">
      <c r="A26" s="183" t="s">
        <v>270</v>
      </c>
      <c r="B26" s="184" t="s">
        <v>355</v>
      </c>
      <c r="C26" s="11" t="s">
        <v>316</v>
      </c>
      <c r="D26" s="11" t="s">
        <v>317</v>
      </c>
      <c r="E26" s="16" t="s">
        <v>358</v>
      </c>
      <c r="F26" s="11" t="s">
        <v>337</v>
      </c>
      <c r="G26" s="16" t="s">
        <v>315</v>
      </c>
      <c r="H26" s="11" t="s">
        <v>303</v>
      </c>
      <c r="I26" s="11" t="s">
        <v>311</v>
      </c>
      <c r="J26" s="16" t="s">
        <v>352</v>
      </c>
    </row>
    <row r="27" spans="1:10" ht="42" customHeight="1">
      <c r="A27" s="183" t="s">
        <v>270</v>
      </c>
      <c r="B27" s="184" t="s">
        <v>355</v>
      </c>
      <c r="C27" s="11" t="s">
        <v>316</v>
      </c>
      <c r="D27" s="11" t="s">
        <v>317</v>
      </c>
      <c r="E27" s="16" t="s">
        <v>353</v>
      </c>
      <c r="F27" s="11" t="s">
        <v>337</v>
      </c>
      <c r="G27" s="16" t="s">
        <v>315</v>
      </c>
      <c r="H27" s="11" t="s">
        <v>303</v>
      </c>
      <c r="I27" s="11" t="s">
        <v>311</v>
      </c>
      <c r="J27" s="16" t="s">
        <v>354</v>
      </c>
    </row>
    <row r="28" spans="1:10" ht="42" customHeight="1">
      <c r="A28" s="183" t="s">
        <v>276</v>
      </c>
      <c r="B28" s="184" t="s">
        <v>500</v>
      </c>
      <c r="C28" s="11" t="s">
        <v>298</v>
      </c>
      <c r="D28" s="11" t="s">
        <v>321</v>
      </c>
      <c r="E28" s="16" t="s">
        <v>360</v>
      </c>
      <c r="F28" s="11" t="s">
        <v>301</v>
      </c>
      <c r="G28" s="16" t="s">
        <v>86</v>
      </c>
      <c r="H28" s="11" t="s">
        <v>361</v>
      </c>
      <c r="I28" s="11" t="s">
        <v>311</v>
      </c>
      <c r="J28" s="16" t="s">
        <v>362</v>
      </c>
    </row>
    <row r="29" spans="1:10" ht="42" customHeight="1">
      <c r="A29" s="183" t="s">
        <v>276</v>
      </c>
      <c r="B29" s="184" t="s">
        <v>359</v>
      </c>
      <c r="C29" s="11" t="s">
        <v>298</v>
      </c>
      <c r="D29" s="11" t="s">
        <v>299</v>
      </c>
      <c r="E29" s="16" t="s">
        <v>363</v>
      </c>
      <c r="F29" s="11" t="s">
        <v>337</v>
      </c>
      <c r="G29" s="16" t="s">
        <v>364</v>
      </c>
      <c r="H29" s="11" t="s">
        <v>303</v>
      </c>
      <c r="I29" s="11" t="s">
        <v>311</v>
      </c>
      <c r="J29" s="16" t="s">
        <v>365</v>
      </c>
    </row>
    <row r="30" spans="1:10" ht="42" customHeight="1">
      <c r="A30" s="183" t="s">
        <v>276</v>
      </c>
      <c r="B30" s="184" t="s">
        <v>359</v>
      </c>
      <c r="C30" s="11" t="s">
        <v>298</v>
      </c>
      <c r="D30" s="11" t="s">
        <v>328</v>
      </c>
      <c r="E30" s="16" t="s">
        <v>366</v>
      </c>
      <c r="F30" s="11" t="s">
        <v>301</v>
      </c>
      <c r="G30" s="16" t="s">
        <v>367</v>
      </c>
      <c r="H30" s="11" t="s">
        <v>348</v>
      </c>
      <c r="I30" s="11" t="s">
        <v>304</v>
      </c>
      <c r="J30" s="16" t="s">
        <v>368</v>
      </c>
    </row>
    <row r="31" spans="1:10" ht="42" customHeight="1">
      <c r="A31" s="183" t="s">
        <v>276</v>
      </c>
      <c r="B31" s="184" t="s">
        <v>359</v>
      </c>
      <c r="C31" s="11" t="s">
        <v>298</v>
      </c>
      <c r="D31" s="11" t="s">
        <v>306</v>
      </c>
      <c r="E31" s="16" t="s">
        <v>307</v>
      </c>
      <c r="F31" s="11" t="s">
        <v>308</v>
      </c>
      <c r="G31" s="16" t="s">
        <v>369</v>
      </c>
      <c r="H31" s="11" t="s">
        <v>310</v>
      </c>
      <c r="I31" s="11" t="s">
        <v>311</v>
      </c>
      <c r="J31" s="16" t="s">
        <v>370</v>
      </c>
    </row>
    <row r="32" spans="1:10" ht="42" customHeight="1">
      <c r="A32" s="183" t="s">
        <v>276</v>
      </c>
      <c r="B32" s="184" t="s">
        <v>359</v>
      </c>
      <c r="C32" s="11" t="s">
        <v>312</v>
      </c>
      <c r="D32" s="11" t="s">
        <v>371</v>
      </c>
      <c r="E32" s="16" t="s">
        <v>372</v>
      </c>
      <c r="F32" s="11" t="s">
        <v>337</v>
      </c>
      <c r="G32" s="16" t="s">
        <v>315</v>
      </c>
      <c r="H32" s="11" t="s">
        <v>303</v>
      </c>
      <c r="I32" s="11" t="s">
        <v>311</v>
      </c>
      <c r="J32" s="16" t="s">
        <v>373</v>
      </c>
    </row>
    <row r="33" spans="1:10" ht="42" customHeight="1">
      <c r="A33" s="183" t="s">
        <v>276</v>
      </c>
      <c r="B33" s="184" t="s">
        <v>359</v>
      </c>
      <c r="C33" s="11" t="s">
        <v>312</v>
      </c>
      <c r="D33" s="11" t="s">
        <v>313</v>
      </c>
      <c r="E33" s="16" t="s">
        <v>374</v>
      </c>
      <c r="F33" s="11" t="s">
        <v>337</v>
      </c>
      <c r="G33" s="16" t="s">
        <v>375</v>
      </c>
      <c r="H33" s="11" t="s">
        <v>376</v>
      </c>
      <c r="I33" s="11" t="s">
        <v>311</v>
      </c>
      <c r="J33" s="16" t="s">
        <v>377</v>
      </c>
    </row>
    <row r="34" spans="1:10" ht="42" customHeight="1">
      <c r="A34" s="183" t="s">
        <v>276</v>
      </c>
      <c r="B34" s="184" t="s">
        <v>359</v>
      </c>
      <c r="C34" s="11" t="s">
        <v>312</v>
      </c>
      <c r="D34" s="11" t="s">
        <v>313</v>
      </c>
      <c r="E34" s="16" t="s">
        <v>378</v>
      </c>
      <c r="F34" s="11" t="s">
        <v>337</v>
      </c>
      <c r="G34" s="16" t="s">
        <v>379</v>
      </c>
      <c r="H34" s="11" t="s">
        <v>380</v>
      </c>
      <c r="I34" s="11" t="s">
        <v>311</v>
      </c>
      <c r="J34" s="16" t="s">
        <v>377</v>
      </c>
    </row>
    <row r="35" spans="1:10" ht="42" customHeight="1">
      <c r="A35" s="183" t="s">
        <v>276</v>
      </c>
      <c r="B35" s="184" t="s">
        <v>359</v>
      </c>
      <c r="C35" s="11" t="s">
        <v>312</v>
      </c>
      <c r="D35" s="11" t="s">
        <v>381</v>
      </c>
      <c r="E35" s="16" t="s">
        <v>382</v>
      </c>
      <c r="F35" s="11" t="s">
        <v>337</v>
      </c>
      <c r="G35" s="16" t="s">
        <v>86</v>
      </c>
      <c r="H35" s="11" t="s">
        <v>348</v>
      </c>
      <c r="I35" s="11" t="s">
        <v>311</v>
      </c>
      <c r="J35" s="16" t="s">
        <v>383</v>
      </c>
    </row>
    <row r="36" spans="1:10" ht="42" customHeight="1">
      <c r="A36" s="183" t="s">
        <v>276</v>
      </c>
      <c r="B36" s="184" t="s">
        <v>359</v>
      </c>
      <c r="C36" s="11" t="s">
        <v>316</v>
      </c>
      <c r="D36" s="11" t="s">
        <v>317</v>
      </c>
      <c r="E36" s="16" t="s">
        <v>384</v>
      </c>
      <c r="F36" s="11" t="s">
        <v>337</v>
      </c>
      <c r="G36" s="16" t="s">
        <v>315</v>
      </c>
      <c r="H36" s="11" t="s">
        <v>303</v>
      </c>
      <c r="I36" s="11" t="s">
        <v>311</v>
      </c>
      <c r="J36" s="16" t="s">
        <v>319</v>
      </c>
    </row>
    <row r="37" spans="1:10" ht="42" customHeight="1">
      <c r="A37" s="183" t="s">
        <v>284</v>
      </c>
      <c r="B37" s="184" t="s">
        <v>385</v>
      </c>
      <c r="C37" s="11" t="s">
        <v>298</v>
      </c>
      <c r="D37" s="11" t="s">
        <v>321</v>
      </c>
      <c r="E37" s="16" t="s">
        <v>386</v>
      </c>
      <c r="F37" s="11" t="s">
        <v>301</v>
      </c>
      <c r="G37" s="16" t="s">
        <v>341</v>
      </c>
      <c r="H37" s="11" t="s">
        <v>387</v>
      </c>
      <c r="I37" s="11" t="s">
        <v>311</v>
      </c>
      <c r="J37" s="16" t="s">
        <v>388</v>
      </c>
    </row>
    <row r="38" spans="1:10" ht="42" customHeight="1">
      <c r="A38" s="183" t="s">
        <v>284</v>
      </c>
      <c r="B38" s="184" t="s">
        <v>385</v>
      </c>
      <c r="C38" s="11" t="s">
        <v>298</v>
      </c>
      <c r="D38" s="11" t="s">
        <v>328</v>
      </c>
      <c r="E38" s="16" t="s">
        <v>389</v>
      </c>
      <c r="F38" s="11" t="s">
        <v>301</v>
      </c>
      <c r="G38" s="16" t="s">
        <v>390</v>
      </c>
      <c r="H38" s="11" t="s">
        <v>303</v>
      </c>
      <c r="I38" s="11" t="s">
        <v>311</v>
      </c>
      <c r="J38" s="16" t="s">
        <v>391</v>
      </c>
    </row>
    <row r="39" spans="1:10" ht="42" customHeight="1">
      <c r="A39" s="183" t="s">
        <v>284</v>
      </c>
      <c r="B39" s="184" t="s">
        <v>385</v>
      </c>
      <c r="C39" s="11" t="s">
        <v>298</v>
      </c>
      <c r="D39" s="11" t="s">
        <v>306</v>
      </c>
      <c r="E39" s="16" t="s">
        <v>307</v>
      </c>
      <c r="F39" s="11" t="s">
        <v>308</v>
      </c>
      <c r="G39" s="16" t="s">
        <v>392</v>
      </c>
      <c r="H39" s="11" t="s">
        <v>310</v>
      </c>
      <c r="I39" s="11" t="s">
        <v>311</v>
      </c>
      <c r="J39" s="16" t="s">
        <v>393</v>
      </c>
    </row>
    <row r="40" spans="1:10" ht="42" customHeight="1">
      <c r="A40" s="183" t="s">
        <v>284</v>
      </c>
      <c r="B40" s="184" t="s">
        <v>385</v>
      </c>
      <c r="C40" s="11" t="s">
        <v>312</v>
      </c>
      <c r="D40" s="11" t="s">
        <v>313</v>
      </c>
      <c r="E40" s="16" t="s">
        <v>394</v>
      </c>
      <c r="F40" s="11" t="s">
        <v>301</v>
      </c>
      <c r="G40" s="16" t="s">
        <v>395</v>
      </c>
      <c r="H40" s="11" t="s">
        <v>331</v>
      </c>
      <c r="I40" s="11" t="s">
        <v>304</v>
      </c>
      <c r="J40" s="16" t="s">
        <v>396</v>
      </c>
    </row>
    <row r="41" spans="1:10" ht="42" customHeight="1">
      <c r="A41" s="183" t="s">
        <v>284</v>
      </c>
      <c r="B41" s="184" t="s">
        <v>385</v>
      </c>
      <c r="C41" s="11" t="s">
        <v>316</v>
      </c>
      <c r="D41" s="11" t="s">
        <v>317</v>
      </c>
      <c r="E41" s="16" t="s">
        <v>384</v>
      </c>
      <c r="F41" s="11" t="s">
        <v>337</v>
      </c>
      <c r="G41" s="16" t="s">
        <v>315</v>
      </c>
      <c r="H41" s="11" t="s">
        <v>303</v>
      </c>
      <c r="I41" s="11" t="s">
        <v>311</v>
      </c>
      <c r="J41" s="16" t="s">
        <v>397</v>
      </c>
    </row>
    <row r="42" spans="1:10" ht="42" customHeight="1">
      <c r="A42" s="183" t="s">
        <v>284</v>
      </c>
      <c r="B42" s="184" t="s">
        <v>385</v>
      </c>
      <c r="C42" s="11" t="s">
        <v>316</v>
      </c>
      <c r="D42" s="11" t="s">
        <v>317</v>
      </c>
      <c r="E42" s="16" t="s">
        <v>398</v>
      </c>
      <c r="F42" s="11" t="s">
        <v>337</v>
      </c>
      <c r="G42" s="16" t="s">
        <v>315</v>
      </c>
      <c r="H42" s="11" t="s">
        <v>303</v>
      </c>
      <c r="I42" s="11" t="s">
        <v>311</v>
      </c>
      <c r="J42" s="16" t="s">
        <v>399</v>
      </c>
    </row>
    <row r="43" spans="1:10" ht="42" customHeight="1">
      <c r="A43" s="183" t="s">
        <v>272</v>
      </c>
      <c r="B43" s="184" t="s">
        <v>400</v>
      </c>
      <c r="C43" s="11" t="s">
        <v>298</v>
      </c>
      <c r="D43" s="11" t="s">
        <v>321</v>
      </c>
      <c r="E43" s="16" t="s">
        <v>401</v>
      </c>
      <c r="F43" s="11" t="s">
        <v>337</v>
      </c>
      <c r="G43" s="16" t="s">
        <v>85</v>
      </c>
      <c r="H43" s="11" t="s">
        <v>402</v>
      </c>
      <c r="I43" s="11" t="s">
        <v>311</v>
      </c>
      <c r="J43" s="16" t="s">
        <v>403</v>
      </c>
    </row>
    <row r="44" spans="1:10" ht="42" customHeight="1">
      <c r="A44" s="183" t="s">
        <v>272</v>
      </c>
      <c r="B44" s="184" t="s">
        <v>400</v>
      </c>
      <c r="C44" s="11" t="s">
        <v>298</v>
      </c>
      <c r="D44" s="11" t="s">
        <v>299</v>
      </c>
      <c r="E44" s="16" t="s">
        <v>404</v>
      </c>
      <c r="F44" s="11" t="s">
        <v>301</v>
      </c>
      <c r="G44" s="16" t="s">
        <v>405</v>
      </c>
      <c r="H44" s="11" t="s">
        <v>331</v>
      </c>
      <c r="I44" s="11" t="s">
        <v>304</v>
      </c>
      <c r="J44" s="16" t="s">
        <v>406</v>
      </c>
    </row>
    <row r="45" spans="1:10" ht="42" customHeight="1">
      <c r="A45" s="183" t="s">
        <v>272</v>
      </c>
      <c r="B45" s="184" t="s">
        <v>400</v>
      </c>
      <c r="C45" s="11" t="s">
        <v>298</v>
      </c>
      <c r="D45" s="11" t="s">
        <v>328</v>
      </c>
      <c r="E45" s="16" t="s">
        <v>407</v>
      </c>
      <c r="F45" s="11" t="s">
        <v>337</v>
      </c>
      <c r="G45" s="16" t="s">
        <v>341</v>
      </c>
      <c r="H45" s="11" t="s">
        <v>348</v>
      </c>
      <c r="I45" s="11" t="s">
        <v>311</v>
      </c>
      <c r="J45" s="16" t="s">
        <v>408</v>
      </c>
    </row>
    <row r="46" spans="1:10" ht="42" customHeight="1">
      <c r="A46" s="183" t="s">
        <v>272</v>
      </c>
      <c r="B46" s="184" t="s">
        <v>400</v>
      </c>
      <c r="C46" s="11" t="s">
        <v>312</v>
      </c>
      <c r="D46" s="11" t="s">
        <v>313</v>
      </c>
      <c r="E46" s="16" t="s">
        <v>409</v>
      </c>
      <c r="F46" s="11" t="s">
        <v>301</v>
      </c>
      <c r="G46" s="16" t="s">
        <v>410</v>
      </c>
      <c r="H46" s="11" t="s">
        <v>303</v>
      </c>
      <c r="I46" s="11" t="s">
        <v>304</v>
      </c>
      <c r="J46" s="16" t="s">
        <v>411</v>
      </c>
    </row>
    <row r="47" spans="1:10" ht="42" customHeight="1">
      <c r="A47" s="183" t="s">
        <v>272</v>
      </c>
      <c r="B47" s="184" t="s">
        <v>400</v>
      </c>
      <c r="C47" s="11" t="s">
        <v>316</v>
      </c>
      <c r="D47" s="11" t="s">
        <v>317</v>
      </c>
      <c r="E47" s="16" t="s">
        <v>351</v>
      </c>
      <c r="F47" s="11" t="s">
        <v>337</v>
      </c>
      <c r="G47" s="16" t="s">
        <v>315</v>
      </c>
      <c r="H47" s="11" t="s">
        <v>303</v>
      </c>
      <c r="I47" s="11" t="s">
        <v>311</v>
      </c>
      <c r="J47" s="16" t="s">
        <v>412</v>
      </c>
    </row>
    <row r="48" spans="1:10" ht="42" customHeight="1">
      <c r="A48" s="183" t="s">
        <v>272</v>
      </c>
      <c r="B48" s="184" t="s">
        <v>400</v>
      </c>
      <c r="C48" s="11" t="s">
        <v>316</v>
      </c>
      <c r="D48" s="11" t="s">
        <v>317</v>
      </c>
      <c r="E48" s="16" t="s">
        <v>413</v>
      </c>
      <c r="F48" s="11" t="s">
        <v>337</v>
      </c>
      <c r="G48" s="16" t="s">
        <v>315</v>
      </c>
      <c r="H48" s="11" t="s">
        <v>303</v>
      </c>
      <c r="I48" s="11" t="s">
        <v>311</v>
      </c>
      <c r="J48" s="16" t="s">
        <v>414</v>
      </c>
    </row>
  </sheetData>
  <mergeCells count="16">
    <mergeCell ref="A22:A27"/>
    <mergeCell ref="A28:A36"/>
    <mergeCell ref="A37:A42"/>
    <mergeCell ref="A43:A48"/>
    <mergeCell ref="B7:B10"/>
    <mergeCell ref="B11:B15"/>
    <mergeCell ref="B16:B21"/>
    <mergeCell ref="B22:B27"/>
    <mergeCell ref="B28:B36"/>
    <mergeCell ref="B37:B42"/>
    <mergeCell ref="B43:B48"/>
    <mergeCell ref="A2:J2"/>
    <mergeCell ref="A3:H3"/>
    <mergeCell ref="A7:A10"/>
    <mergeCell ref="A11:A15"/>
    <mergeCell ref="A16:A21"/>
  </mergeCells>
  <phoneticPr fontId="18" type="noConversion"/>
  <printOptions horizontalCentered="1"/>
  <pageMargins left="0.96" right="0.96" top="0.72" bottom="0.72" header="0" footer="0"/>
  <pageSetup paperSize="9" scale="69" orientation="landscape"/>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17</vt:i4>
      </vt:variant>
      <vt:variant>
        <vt:lpstr>命名范围</vt:lpstr>
      </vt:variant>
      <vt:variant>
        <vt:i4>17</vt:i4>
      </vt:variant>
    </vt:vector>
  </HeadingPairs>
  <TitlesOfParts>
    <vt:vector size="34"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lpstr>'部门财务收支预算总表01-1'!Print_Titles</vt:lpstr>
      <vt:lpstr>'部门财政拨款收支预算总表02-1'!Print_Titles</vt:lpstr>
      <vt:lpstr>部门基本支出预算表04!Print_Titles</vt:lpstr>
      <vt:lpstr>'部门收入预算表01-2'!Print_Titles</vt:lpstr>
      <vt:lpstr>'部门项目支出绩效目标表05-2'!Print_Titles</vt:lpstr>
      <vt:lpstr>'部门项目支出预算表05-1'!Print_Titles</vt:lpstr>
      <vt:lpstr>部门项目中期规划预算表12!Print_Titles</vt:lpstr>
      <vt:lpstr>部门政府采购预算表07!Print_Titles</vt:lpstr>
      <vt:lpstr>部门政府购买服务预算表08!Print_Titles</vt:lpstr>
      <vt:lpstr>部门政府性基金预算支出预算表06!Print_Titles</vt:lpstr>
      <vt:lpstr>'部门支出预算表01-3'!Print_Titles</vt:lpstr>
      <vt:lpstr>'对下转移支付绩效目标表09-2'!Print_Titles</vt:lpstr>
      <vt:lpstr>'对下转移支付预算表09-1'!Print_Titles</vt:lpstr>
      <vt:lpstr>上级补助项目支出预算表11!Print_Titles</vt:lpstr>
      <vt:lpstr>新增资产配置表10!Print_Titles</vt:lpstr>
      <vt:lpstr>一般公共预算“三公”经费支出预算表03!Print_Titles</vt:lpstr>
      <vt:lpstr>'一般公共预算支出预算表02-2'!Print_Titles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2025-01-06T07:30:43Z</dcterms:created>
  <dcterms:modified xsi:type="dcterms:W3CDTF">2025-02-07T02:22:14Z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C1B36CE6DC7A4ABDB2A41088E0351874_13</vt:lpwstr>
  </property>
  <property fmtid="{D5CDD505-2E9C-101B-9397-08002B2CF9AE}" pid="3" name="KSOProductBuildVer">
    <vt:lpwstr>2052-12.1.0.16388</vt:lpwstr>
  </property>
</Properties>
</file>