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20" tabRatio="839" firstSheet="6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'部门财务收支预算总表01-1'!$A:A,'部门财务收支预算总表01-1'!$1:1</definedName>
    <definedName name="_xlnm.Print_Titles" localSheetId="1">'部门收入预算表01-2'!$A:A,'部门收入预算表01-2'!$1:1</definedName>
    <definedName name="_xlnm.Print_Titles" localSheetId="2">'部门支出预算表01-3'!$A:A,'部门支出预算表01-3'!$1:1</definedName>
    <definedName name="_xlnm.Print_Titles" localSheetId="3">'部门财政拨款收支预算总表02-1'!$A:A,'部门财政拨款收支预算总表02-1'!$1:1</definedName>
    <definedName name="_xlnm.Print_Titles" localSheetId="4">'一般公共预算支出预算表02-2'!$A:A,'一般公共预算支出预算表02-2'!$1:5</definedName>
    <definedName name="_xlnm.Print_Titles" localSheetId="5">一般公共预算“三公”经费支出预算表03!$A:A,一般公共预算“三公”经费支出预算表03!$1:1</definedName>
    <definedName name="_xlnm.Print_Titles" localSheetId="6">部门基本支出预算表04!$A:A,部门基本支出预算表04!$1:1</definedName>
    <definedName name="_xlnm.Print_Titles" localSheetId="7">'部门项目支出预算表05-1'!$A:A,'部门项目支出预算表05-1'!$1:1</definedName>
    <definedName name="_xlnm.Print_Titles" localSheetId="8">'部门项目支出绩效目标表05-2'!$A:A,'部门项目支出绩效目标表05-2'!$1:1</definedName>
    <definedName name="_xlnm.Print_Titles" localSheetId="9">部门政府性基金预算支出预算表06!$A:A,部门政府性基金预算支出预算表06!$1:6</definedName>
    <definedName name="_xlnm.Print_Titles" localSheetId="10">部门政府采购预算表07!$A:A,部门政府采购预算表07!$1:1</definedName>
    <definedName name="_xlnm.Print_Titles" localSheetId="11">部门政府购买服务预算表08!$A:A,部门政府购买服务预算表08!$1:1</definedName>
    <definedName name="_xlnm.Print_Titles" localSheetId="12">'对下转移支付预算表09-1'!$A:A,'对下转移支付预算表09-1'!$1:1</definedName>
    <definedName name="_xlnm.Print_Titles" localSheetId="13">'对下转移支付绩效目标表09-2'!$A:A,'对下转移支付绩效目标表09-2'!$1:1</definedName>
    <definedName name="_xlnm.Print_Titles" localSheetId="14">新增资产配置表10!$A:A,新增资产配置表10!$1:1</definedName>
    <definedName name="_xlnm.Print_Titles" localSheetId="15">上级转移支付补助项目支出预算表11!$A:A,上级转移支付补助项目支出预算表11!$1:1</definedName>
    <definedName name="_xlnm.Print_Titles" localSheetId="16">部门项目中期规划预算表12!$A:A,部门项目中期规划预算表12!$1:1</definedName>
  </definedNames>
  <calcPr calcId="144525"/>
</workbook>
</file>

<file path=xl/sharedStrings.xml><?xml version="1.0" encoding="utf-8"?>
<sst xmlns="http://schemas.openxmlformats.org/spreadsheetml/2006/main" count="494">
  <si>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</si>
  <si>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</si>
  <si>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</si>
  <si>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</si>
  <si>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</si>
  <si>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</si>
  <si>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</si>
  <si>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</si>
  <si>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</si>
  <si>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</si>
  <si>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</si>
  <si>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</si>
  <si>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</si>
  <si>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</si>
  <si>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</si>
  <si>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</si>
  <si>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</si>
  <si>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</si>
  <si>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</si>
  <si>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</si>
  <si>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</si>
  <si>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</si>
  <si>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</si>
  <si>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</si>
  <si>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</si>
  <si>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</si>
  <si>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</si>
  <si>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</si>
  <si>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</si>
  <si>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</si>
  <si>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</si>
  <si>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</si>
  <si>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</si>
  <si>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</si>
  <si>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</si>
  <si>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</si>
  <si>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</si>
  <si>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</si>
  <si>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</si>
  <si>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</si>
  <si>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</si>
  <si>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</si>
  <si>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</si>
  <si>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</si>
  <si>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</si>
  <si>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</si>
  <si>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</si>
  <si>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</si>
  <si>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</si>
  <si>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</si>
  <si>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</si>
  <si>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</si>
  <si>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</si>
  <si>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</si>
  <si>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</si>
  <si>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</si>
  <si>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</si>
  <si>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</si>
  <si>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</si>
  <si>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</si>
  <si>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</si>
  <si>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</si>
  <si>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</si>
  <si>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</si>
  <si>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</si>
  <si>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</si>
  <si>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</si>
  <si>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</si>
  <si>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</si>
  <si>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211011</t>
  </si>
  <si>
    <t>官渡区阿拉街道社区卫生服务中心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</si>
  <si>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</si>
  <si>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</si>
  <si>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</si>
  <si>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</si>
  <si>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</si>
  <si>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</si>
  <si>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</si>
  <si>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</si>
  <si>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</si>
  <si>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</si>
  <si>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</si>
  <si>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</si>
  <si>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</si>
  <si>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</si>
  <si>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</si>
  <si>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</si>
  <si>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</si>
  <si>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</si>
  <si>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</si>
  <si>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</si>
  <si>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</si>
  <si>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</si>
  <si>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</si>
  <si>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</si>
  <si>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</si>
  <si>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</si>
  <si>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</si>
  <si>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</si>
  <si>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</si>
  <si>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</si>
  <si>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</si>
  <si>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</si>
  <si>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</si>
  <si>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</si>
  <si>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</si>
  <si>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</si>
  <si>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</si>
  <si>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</si>
  <si>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</si>
  <si>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</si>
  <si>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2100301</t>
  </si>
  <si>
    <t>城市社区卫生机构</t>
  </si>
  <si>
    <t>21011</t>
  </si>
  <si>
    <t>行政事业单位医疗</t>
  </si>
  <si>
    <t>2101102</t>
  </si>
  <si>
    <t>事业单位医疗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</si>
  <si>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</si>
  <si>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</si>
  <si>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</si>
  <si>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</si>
  <si>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</si>
  <si>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</si>
  <si>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</si>
  <si>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</si>
  <si>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</si>
  <si>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</si>
  <si>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</si>
  <si>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</si>
  <si>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</si>
  <si>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</si>
  <si>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</si>
  <si>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</si>
  <si>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</si>
  <si>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</si>
  <si>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</si>
  <si>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</si>
  <si>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</si>
  <si>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</si>
  <si>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</si>
  <si>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</si>
  <si>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</si>
  <si>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</si>
  <si>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</si>
  <si>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</si>
  <si>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</si>
  <si>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</si>
  <si>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</si>
  <si>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</si>
  <si>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</si>
  <si>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</si>
  <si>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</si>
  <si>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</si>
  <si>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</si>
  <si>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</si>
  <si>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</si>
  <si>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</si>
  <si>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</si>
  <si>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</si>
  <si>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</si>
  <si>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</si>
  <si>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</si>
  <si>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</si>
  <si>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</si>
  <si>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</si>
  <si>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</si>
  <si>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</si>
  <si>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</si>
  <si>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</si>
  <si>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</si>
  <si>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</si>
  <si>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</si>
  <si>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</si>
  <si>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</si>
  <si>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</si>
  <si>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</si>
  <si>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</si>
  <si>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</si>
  <si>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</si>
  <si>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</si>
  <si>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</si>
  <si>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</si>
  <si>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</si>
  <si>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</si>
  <si>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</si>
  <si>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</si>
  <si>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</si>
  <si>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</si>
  <si>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</si>
  <si>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</si>
  <si>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中国（云南）自由贸易试验区昆明片区社会事务局\昆明经济技术开发区社会事务局</t>
  </si>
  <si>
    <t>530184210000000001473</t>
  </si>
  <si>
    <t>事业人员基本支出工资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</si>
  <si>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</si>
  <si>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</si>
  <si>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</si>
  <si>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</si>
  <si>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</si>
  <si>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</si>
  <si>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</si>
  <si>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</si>
  <si>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530184210000000001474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</si>
  <si>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</si>
  <si>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</si>
  <si>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</si>
  <si>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</si>
  <si>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</si>
  <si>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</si>
  <si>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</si>
  <si>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</si>
  <si>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</si>
  <si>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</si>
  <si>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</si>
  <si>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530184210000000001475</t>
  </si>
  <si>
    <t>30113</t>
  </si>
  <si>
    <t>530184210000000001477</t>
  </si>
  <si>
    <t>公车购置及运维费</t>
  </si>
  <si>
    <t>30231</t>
  </si>
  <si>
    <t>公务用车运行维护费</t>
  </si>
  <si>
    <t>530184210000000001479</t>
  </si>
  <si>
    <t>工会经费</t>
  </si>
  <si>
    <t>30228</t>
  </si>
  <si>
    <t>530184210000000001480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</si>
  <si>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</si>
  <si>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</si>
  <si>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</si>
  <si>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</si>
  <si>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</si>
  <si>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</si>
  <si>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</si>
  <si>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</si>
  <si>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</si>
  <si>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</si>
  <si>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</si>
  <si>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</si>
  <si>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</si>
  <si>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</si>
  <si>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</si>
  <si>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</si>
  <si>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</si>
  <si>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30229</t>
  </si>
  <si>
    <t>福利费</t>
  </si>
  <si>
    <t>530184221100000209196</t>
  </si>
  <si>
    <t>其他工资福利支出</t>
  </si>
  <si>
    <t>30199</t>
  </si>
  <si>
    <t>530184231100001573549</t>
  </si>
  <si>
    <t>离退休人员经费</t>
  </si>
  <si>
    <t>30302</t>
  </si>
  <si>
    <t>退休费</t>
  </si>
  <si>
    <t>30305</t>
  </si>
  <si>
    <t>生活补助</t>
  </si>
  <si>
    <t>530184251100003843460</t>
  </si>
  <si>
    <t>残疾人保障金</t>
  </si>
  <si>
    <t>30299</t>
  </si>
  <si>
    <t>其他商品和服务支出</t>
  </si>
  <si>
    <t>530184251100003843704</t>
  </si>
  <si>
    <t>30217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</si>
  <si>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</si>
  <si>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</si>
  <si>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</si>
  <si>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</si>
  <si>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</si>
  <si>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</si>
  <si>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</si>
  <si>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</si>
  <si>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530184210000000000184</t>
  </si>
  <si>
    <t>职工体检经费</t>
  </si>
  <si>
    <t>530184210000000000212</t>
  </si>
  <si>
    <t>退休人员活动经费</t>
  </si>
  <si>
    <t>530184221100000667896</t>
  </si>
  <si>
    <t>党建工作专项资金</t>
  </si>
  <si>
    <t>530184221100000667900</t>
  </si>
  <si>
    <t>污水处理专项资金</t>
  </si>
  <si>
    <t>530184221100000667925</t>
  </si>
  <si>
    <t>医疗机构用水用电专项资金</t>
  </si>
  <si>
    <t>530184221100000667929</t>
  </si>
  <si>
    <t>健康教育专项资金</t>
  </si>
  <si>
    <t>530184221100000667942</t>
  </si>
  <si>
    <t>医疗垃圾处置专项资金</t>
  </si>
  <si>
    <t>530184231100001138520</t>
  </si>
  <si>
    <t>政府采购资金</t>
  </si>
  <si>
    <t>30209</t>
  </si>
  <si>
    <t>物业管理费</t>
  </si>
  <si>
    <t>31003</t>
  </si>
  <si>
    <t>专用设备购置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</si>
  <si>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</si>
  <si>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</si>
  <si>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</si>
  <si>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</si>
  <si>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</si>
  <si>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</si>
  <si>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</si>
  <si>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</si>
  <si>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</si>
  <si>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</si>
  <si>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为辖区群众提供健康生活方面的知识宣传和讲解，拟开展健康教育专项资金项目，满足辖区居民的基本医疗和基本公共卫生服务需求。</t>
  </si>
  <si>
    <t>产出指标</t>
  </si>
  <si>
    <t>数量指标</t>
  </si>
  <si>
    <t>开展健康教育宣传活动12次</t>
  </si>
  <si>
    <t>&gt;=</t>
  </si>
  <si>
    <t>次</t>
  </si>
  <si>
    <t>定量指标</t>
  </si>
  <si>
    <t>反映开展健康教育宣传活动次数</t>
  </si>
  <si>
    <t>质量指标</t>
  </si>
  <si>
    <t>提升辖区群众对健康生活方面的知识的了解</t>
  </si>
  <si>
    <t>=</t>
  </si>
  <si>
    <t>是/否</t>
  </si>
  <si>
    <t>定性指标</t>
  </si>
  <si>
    <t>为辖区群众提供健康生活方面的知识宣传和讲解的覆盖范围</t>
  </si>
  <si>
    <t>时效指标</t>
  </si>
  <si>
    <t>项目完成时限</t>
  </si>
  <si>
    <t>2025年12月31日</t>
  </si>
  <si>
    <t>项目实际完成时间与计划完成时间的比较，用以反映和考核项目产出时效目标的实现程度</t>
  </si>
  <si>
    <t>效益指标</t>
  </si>
  <si>
    <t>社会效益</t>
  </si>
  <si>
    <t>满足辖区居民的基本医疗和基本公共卫生服务需求</t>
  </si>
  <si>
    <t>通过开展健康教育工作，为辖区群众提供健康生活方面的知识宣传和讲解，让辖区居民满意的程度</t>
  </si>
  <si>
    <t>满意度指标</t>
  </si>
  <si>
    <t>服务对象满意度</t>
  </si>
  <si>
    <t>居民对我院的满意度</t>
  </si>
  <si>
    <t>90</t>
  </si>
  <si>
    <t>%</t>
  </si>
  <si>
    <t>年度内预计采购：1、1年物业管理服务；2、70件复印纸；3、医用冷藏箱2台；4、经皮黄疸仪2台；5、胃镜室内镜清洗、消毒工作站改造项目一个；6、医院信息系统提升改造项目一个；7、供配电系统改造工程项目1个。</t>
  </si>
  <si>
    <t>年度内计划采购供配电系统改造工程项目1个</t>
  </si>
  <si>
    <t>1.00</t>
  </si>
  <si>
    <t>个/套</t>
  </si>
  <si>
    <t>反应供配电系统改造工程项目</t>
  </si>
  <si>
    <t>年度内预计采购经皮黄疸仪2台</t>
  </si>
  <si>
    <t>台/套</t>
  </si>
  <si>
    <t>反应采购经皮黄疸仪的数量</t>
  </si>
  <si>
    <t>年度内预计采购医用冷藏箱2台</t>
  </si>
  <si>
    <t>采购医用冷藏箱的数量</t>
  </si>
  <si>
    <t>年度内计划完成医院信息系统提升改造项目1个</t>
  </si>
  <si>
    <t>反应医院信息系统提升改造项目</t>
  </si>
  <si>
    <t>年度内预计采购1年物业管理服务</t>
  </si>
  <si>
    <t>年</t>
  </si>
  <si>
    <t>反映医院日常物业管理</t>
  </si>
  <si>
    <t>年度内计划完成胃镜室内镜清洗、消毒工作站改造项目1个</t>
  </si>
  <si>
    <t>个</t>
  </si>
  <si>
    <t>反应胃镜室内镜清洗、消毒工作站改造项目</t>
  </si>
  <si>
    <t>年度内预计采购70件A4复印纸</t>
  </si>
  <si>
    <t>70</t>
  </si>
  <si>
    <t>件</t>
  </si>
  <si>
    <t>采购复印纸的数量</t>
  </si>
  <si>
    <t>工作任务完成率</t>
  </si>
  <si>
    <t>反映项目工作任务完成质量，工作任务完成率=完成得工作任务数/总任务数*100%</t>
  </si>
  <si>
    <t>采购工作按年初计划和安排有序推进</t>
  </si>
  <si>
    <t>&lt;=</t>
  </si>
  <si>
    <t>各项采购工作按年初计划和安排有序推进，做到有流程、有要求、有落实</t>
  </si>
  <si>
    <t>物业服务需求保障程度</t>
  </si>
  <si>
    <t>物业服务根据合同相关要求，做到安全、干净、卫生等</t>
  </si>
  <si>
    <t>反映绿化、安防、安保、保洁等的完成成效</t>
  </si>
  <si>
    <t>安全事故发生次数</t>
  </si>
  <si>
    <t>0</t>
  </si>
  <si>
    <t>安全事故发生次数的情况</t>
  </si>
  <si>
    <t>服务受益人员满意度</t>
  </si>
  <si>
    <t>95%</t>
  </si>
  <si>
    <t>反映医院绿化、安防、安保、保洁等受益人员的满意度</t>
  </si>
  <si>
    <t>年度内预计走访退休人数12人。</t>
  </si>
  <si>
    <t>走访慰问退休人员12人</t>
  </si>
  <si>
    <t>每年春节、中秋节、重阳节对退休职工进行走访慰问，看望生病住院退休职工，提高退休人员生活水平。</t>
  </si>
  <si>
    <t>走访慰问退休人员完成率</t>
  </si>
  <si>
    <t>95</t>
  </si>
  <si>
    <t>年度内</t>
  </si>
  <si>
    <t>提高退休人员生活水平</t>
  </si>
  <si>
    <t>退休职工对单位的满意度</t>
  </si>
  <si>
    <t>党的建设的各项工作，主要作为党员学习、培养、教育、管理及发展党员。</t>
  </si>
  <si>
    <t>开展党建活动项目数量5次</t>
  </si>
  <si>
    <t>项</t>
  </si>
  <si>
    <t>反映开展党建活动的项目数量</t>
  </si>
  <si>
    <t>党的建设的各项工作，主要作为党员学习、培养、教育、管理及发展党员</t>
  </si>
  <si>
    <t>培养好、教育好、管理好及发展好党员</t>
  </si>
  <si>
    <t>可持续影响</t>
  </si>
  <si>
    <t>为党员学习、培养、教育、管理及发展党员。</t>
  </si>
  <si>
    <t>为党员学习、培养、教育、管理及发展党员</t>
  </si>
  <si>
    <t>党员满意度</t>
  </si>
  <si>
    <t>反映党员的满意程度</t>
  </si>
  <si>
    <t>年度内处理污水次数365次。</t>
  </si>
  <si>
    <t>年度内处理污水次数</t>
  </si>
  <si>
    <t>365</t>
  </si>
  <si>
    <t>反映污水处理的次数量</t>
  </si>
  <si>
    <t>污水处理达标率</t>
  </si>
  <si>
    <t>定期对污水、污水处理设备进行检测</t>
  </si>
  <si>
    <t>对污水、污水处理设备进行检测达标</t>
  </si>
  <si>
    <t>是</t>
  </si>
  <si>
    <t>为加强医疗废弃物安置管理，防止疾病传播，拟开展医疗垃圾处置项目，定期对医疗废弃物进行清除，保护环境及人体健康。</t>
  </si>
  <si>
    <t>年度内预计清理医疗垃圾床位数15个</t>
  </si>
  <si>
    <t>反映产生医疗废弃物的床位数量</t>
  </si>
  <si>
    <t>对医疗废弃物的清除完成率</t>
  </si>
  <si>
    <t>反映医疗废弃物清除的完成情况
医疗废弃物清除完成率=（及时清理的医疗废弃物数量/产生的医疗废弃物总数）*100%</t>
  </si>
  <si>
    <t>反映项目完成时间</t>
  </si>
  <si>
    <t>加强医疗废弃物安全管理，防止疾病传播</t>
  </si>
  <si>
    <t>生态效益</t>
  </si>
  <si>
    <t>避免污染，提高环境保护力度</t>
  </si>
  <si>
    <t>患者满意度</t>
  </si>
  <si>
    <t>反映患者对医疗废弃物清除的满意程度</t>
  </si>
  <si>
    <t>医护人员满意度</t>
  </si>
  <si>
    <t>反映医护人员对医疗废弃物清除的满意程度</t>
  </si>
  <si>
    <t>为保证医疗项目开展，满足辖区居民的基本医疗和基本公共卫生服务需求，我院拟开展医疗机构用水用电项目，以满足每月水电费支出。</t>
  </si>
  <si>
    <t>年度内预计保障8个科室的水电</t>
  </si>
  <si>
    <t>反映医疗机构用水用电项目数量</t>
  </si>
  <si>
    <t>年度内预计安排职工体检人数44人。</t>
  </si>
  <si>
    <t>年度内安排职工进行健康体检人数44人</t>
  </si>
  <si>
    <t>44</t>
  </si>
  <si>
    <t>人</t>
  </si>
  <si>
    <t>反映每年职工体检人数</t>
  </si>
  <si>
    <t>职工体检完成率</t>
  </si>
  <si>
    <t>为了坚守在一线的职工身体健康，为员工提供健康体检,每年安排职工进行健康体检，做到早发现早预防、早治疗。</t>
  </si>
  <si>
    <t>工作完成时限</t>
  </si>
  <si>
    <t>检测职工身体健康状况，提高职工归属感</t>
  </si>
  <si>
    <t>提高职工归属感</t>
  </si>
  <si>
    <t>满足职工的基本医疗和基本公共卫生服务需求，检测职工身体健康情况。</t>
  </si>
  <si>
    <t>职工的满意度</t>
  </si>
  <si>
    <t>反映职工的满意程度</t>
  </si>
  <si>
    <t>预算06表</t>
  </si>
  <si>
    <t>政府性基金预算支出预算表</t>
  </si>
  <si>
    <t>单位名称：昆明市发展和改革委员会</t>
  </si>
  <si>
    <t>政府性基金预算支出</t>
  </si>
  <si>
    <r>
      <t>说明：本单位</t>
    </r>
    <r>
      <rPr>
        <sz val="11"/>
        <color indexed="8"/>
        <rFont val="Calibri"/>
        <charset val="134"/>
      </rPr>
      <t>2025</t>
    </r>
    <r>
      <rPr>
        <sz val="11"/>
        <color indexed="8"/>
        <rFont val="宋体"/>
        <charset val="134"/>
      </rPr>
      <t>年不涉及政府基金事项。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</si>
  <si>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</si>
  <si>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</si>
  <si>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</si>
  <si>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</si>
  <si>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</si>
  <si>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</si>
  <si>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</si>
  <si>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</si>
  <si>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</si>
  <si>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</si>
  <si>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</si>
  <si>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公务用车运行维护费（加油）</t>
  </si>
  <si>
    <t>车辆加油、添加燃料服务</t>
  </si>
  <si>
    <t>公务用车运行维护费（维修、保养）</t>
  </si>
  <si>
    <t>车辆维修和保养服务</t>
  </si>
  <si>
    <t>公务用车运行维护费（保险费）</t>
  </si>
  <si>
    <t>机动车保险服务</t>
  </si>
  <si>
    <t>复印纸</t>
  </si>
  <si>
    <t>元</t>
  </si>
  <si>
    <t>经皮黄疸仪</t>
  </si>
  <si>
    <t>其他医疗设备</t>
  </si>
  <si>
    <t>医用冷藏箱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</si>
  <si>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</si>
  <si>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</si>
  <si>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</si>
  <si>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</si>
  <si>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</si>
  <si>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</si>
  <si>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</si>
  <si>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</si>
  <si>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</si>
  <si>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说明：2025年本单位不涉及政府购买服务事项。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</si>
  <si>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</si>
  <si>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</si>
  <si>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</si>
  <si>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</si>
  <si>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</si>
  <si>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</si>
  <si>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</si>
  <si>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</si>
  <si>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</si>
  <si>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</si>
  <si>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</si>
  <si>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</si>
  <si>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</si>
  <si>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</si>
  <si>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</si>
  <si>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</si>
  <si>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</si>
  <si>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</si>
  <si>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</si>
  <si>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</si>
  <si>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</si>
  <si>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</si>
  <si>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</si>
  <si>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r>
      <t>说明：</t>
    </r>
    <r>
      <rPr>
        <sz val="11"/>
        <color indexed="8"/>
        <rFont val="Calibri"/>
        <charset val="134"/>
      </rPr>
      <t>2025</t>
    </r>
    <r>
      <rPr>
        <sz val="11"/>
        <color indexed="8"/>
        <rFont val="宋体"/>
        <charset val="134"/>
      </rPr>
      <t>年本单位不涉及对下转移支付事项。</t>
    </r>
  </si>
  <si>
    <t>预算09-2表</t>
  </si>
  <si>
    <t>说明：2025年本单位不涉及对下转移支付事项。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</si>
  <si>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</si>
  <si>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</si>
  <si>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</si>
  <si>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</si>
  <si>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</si>
  <si>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</si>
  <si>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</si>
  <si>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</si>
  <si>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说明：本单位</t>
    </r>
    <r>
      <rPr>
        <sz val="11"/>
        <color indexed="8"/>
        <rFont val="Calibri"/>
        <charset val="134"/>
      </rPr>
      <t>2025</t>
    </r>
    <r>
      <rPr>
        <sz val="11"/>
        <color indexed="8"/>
        <rFont val="宋体"/>
        <charset val="134"/>
      </rPr>
      <t>年不涉及新增资产配置。</t>
    </r>
  </si>
  <si>
    <t>预算11表</t>
  </si>
  <si>
    <t>上级补助</t>
  </si>
  <si>
    <t>说明：2025年本单位本年度无上级补助项目支出预算，此表为空。</t>
  </si>
  <si>
    <t>预算12表</t>
  </si>
  <si>
    <t>项目级次</t>
  </si>
  <si>
    <t>312 民生类</t>
  </si>
  <si>
    <t>本级</t>
  </si>
  <si>
    <t/>
  </si>
</sst>
</file>

<file path=xl/styles.xml><?xml version="1.0" encoding="utf-8"?>
<styleSheet xmlns="http://schemas.openxmlformats.org/spreadsheetml/2006/main">
  <numFmts count="9">
    <numFmt numFmtId="176" formatCode="#,##0.00;\-#,##0.00;;@"/>
    <numFmt numFmtId="44" formatCode="_ &quot;￥&quot;* #,##0.00_ ;_ &quot;￥&quot;* \-#,##0.00_ ;_ &quot;￥&quot;* &quot;-&quot;??_ ;_ @_ "/>
    <numFmt numFmtId="177" formatCode="yyyy/mm/dd\ HH:mm:ss"/>
    <numFmt numFmtId="178" formatCode="#,##0;\-#,##0;;@"/>
    <numFmt numFmtId="179" formatCode="HH:mm:ss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80" formatCode="yyyy/mm/dd"/>
  </numFmts>
  <fonts count="15">
    <font>
      <sz val="11"/>
      <color indexed="8"/>
      <name val="Calibri"/>
      <charset val="134"/>
    </font>
    <font>
      <sz val="12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23.95"/>
      <color indexed="8"/>
      <name val="宋体"/>
      <charset val="134"/>
    </font>
    <font>
      <b/>
      <sz val="22"/>
      <color indexed="8"/>
      <name val="宋体"/>
      <charset val="134"/>
    </font>
    <font>
      <sz val="10"/>
      <color indexed="9"/>
      <name val="宋体"/>
      <charset val="134"/>
    </font>
    <font>
      <b/>
      <sz val="21"/>
      <color indexed="8"/>
      <name val="宋体"/>
      <charset val="134"/>
    </font>
    <font>
      <b/>
      <sz val="18"/>
      <color indexed="8"/>
      <name val="宋体"/>
      <charset val="134"/>
    </font>
    <font>
      <sz val="9.75"/>
      <color indexed="8"/>
      <name val="SimSun"/>
      <charset val="134"/>
    </font>
    <font>
      <b/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4">
    <xf numFmtId="0" fontId="0" fillId="0" borderId="0">
      <alignment vertical="center"/>
    </xf>
    <xf numFmtId="43" fontId="1" fillId="0" borderId="15" applyFont="0" applyFill="0" applyBorder="0" applyAlignment="0" applyProtection="0">
      <alignment vertical="center"/>
    </xf>
    <xf numFmtId="180" fontId="2" fillId="0" borderId="7">
      <alignment horizontal="right" vertical="center"/>
    </xf>
    <xf numFmtId="44" fontId="1" fillId="0" borderId="15" applyFont="0" applyFill="0" applyBorder="0" applyAlignment="0" applyProtection="0">
      <alignment vertical="center"/>
    </xf>
    <xf numFmtId="9" fontId="1" fillId="0" borderId="15" applyFont="0" applyFill="0" applyBorder="0" applyAlignment="0" applyProtection="0">
      <alignment vertical="center"/>
    </xf>
    <xf numFmtId="176" fontId="2" fillId="0" borderId="7">
      <alignment horizontal="right" vertical="center"/>
    </xf>
    <xf numFmtId="41" fontId="1" fillId="0" borderId="15" applyFont="0" applyFill="0" applyBorder="0" applyAlignment="0" applyProtection="0">
      <alignment vertical="center"/>
    </xf>
    <xf numFmtId="42" fontId="1" fillId="0" borderId="15" applyFont="0" applyFill="0" applyBorder="0" applyAlignment="0" applyProtection="0">
      <alignment vertical="center"/>
    </xf>
    <xf numFmtId="176" fontId="2" fillId="0" borderId="7">
      <alignment horizontal="right" vertical="center"/>
    </xf>
    <xf numFmtId="49" fontId="2" fillId="0" borderId="7">
      <alignment horizontal="left" vertical="center" wrapText="1"/>
    </xf>
    <xf numFmtId="179" fontId="2" fillId="0" borderId="7">
      <alignment horizontal="right" vertical="center"/>
    </xf>
    <xf numFmtId="177" fontId="2" fillId="0" borderId="7">
      <alignment horizontal="right" vertical="center"/>
    </xf>
    <xf numFmtId="10" fontId="2" fillId="0" borderId="7">
      <alignment horizontal="right" vertical="center"/>
    </xf>
    <xf numFmtId="178" fontId="2" fillId="0" borderId="7">
      <alignment horizontal="right" vertical="center"/>
    </xf>
  </cellStyleXfs>
  <cellXfs count="198"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/>
    <xf numFmtId="0" fontId="4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0" fontId="4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4" fillId="0" borderId="7" xfId="9" applyNumberFormat="1" applyFont="1" applyBorder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4" fontId="4" fillId="0" borderId="7" xfId="5" applyNumberFormat="1" applyFont="1" applyBorder="1">
      <alignment horizontal="right" vertical="center"/>
    </xf>
    <xf numFmtId="0" fontId="4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protection locked="0"/>
    </xf>
    <xf numFmtId="0" fontId="7" fillId="0" borderId="0" xfId="0" applyFont="1" applyBorder="1" applyAlignment="1"/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right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>
      <alignment horizont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left" vertical="center" wrapText="1"/>
    </xf>
    <xf numFmtId="3" fontId="4" fillId="2" borderId="7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/>
    </xf>
    <xf numFmtId="0" fontId="4" fillId="2" borderId="7" xfId="0" applyFont="1" applyFill="1" applyBorder="1" applyAlignment="1">
      <alignment horizontal="right" vertical="center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right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/>
    </xf>
    <xf numFmtId="178" fontId="4" fillId="0" borderId="7" xfId="13" applyNumberFormat="1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left" vertical="center"/>
    </xf>
    <xf numFmtId="176" fontId="4" fillId="0" borderId="14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Alignment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left" vertical="center" wrapText="1" indent="2"/>
    </xf>
    <xf numFmtId="0" fontId="4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center"/>
      <protection locked="0"/>
    </xf>
  </cellXfs>
  <cellStyles count="14">
    <cellStyle name="常规" xfId="0" builtinId="0"/>
    <cellStyle name="千位分隔" xfId="1" builtinId="3"/>
    <cellStyle name="DateStyle" xfId="2"/>
    <cellStyle name="货币" xfId="3" builtinId="4"/>
    <cellStyle name="百分比" xfId="4" builtinId="5"/>
    <cellStyle name="MoneyStyle" xfId="5"/>
    <cellStyle name="千位分隔[0]" xfId="6" builtinId="6"/>
    <cellStyle name="货币[0]" xfId="7" builtinId="7"/>
    <cellStyle name="NumberStyle" xfId="8"/>
    <cellStyle name="TextStyle" xfId="9"/>
    <cellStyle name="TimeStyle" xfId="10"/>
    <cellStyle name="DateTimeStyle" xfId="11"/>
    <cellStyle name="PercentStyle" xfId="12"/>
    <cellStyle name="IntegralNumberStyle" xfId="13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142857142857" defaultRowHeight="12.75" customHeight="1" outlineLevelCol="3"/>
  <cols>
    <col min="1" max="4" width="41" customWidth="1"/>
  </cols>
  <sheetData>
    <row r="1" customHeight="1" spans="1:4">
      <c r="A1" s="1"/>
      <c r="B1" s="1"/>
      <c r="C1" s="1"/>
      <c r="D1" s="1"/>
    </row>
    <row r="2" customHeight="1" spans="1:4">
      <c r="A2" s="46"/>
      <c r="B2" s="46"/>
      <c r="C2" s="46"/>
      <c r="D2" s="64" t="s">
        <v>0</v>
      </c>
    </row>
    <row r="3" ht="33" customHeight="1" spans="1:1">
      <c r="A3" s="41" t="str">
        <f>"2025"&amp;"年部门财务收支预算总表"</f>
        <v>2025年部门财务收支预算总表</v>
      </c>
    </row>
    <row r="4" customHeight="1" spans="1:4">
      <c r="A4" s="44" t="str">
        <f>"单位名称："&amp;"官渡区阿拉街道社区卫生服务中心"</f>
        <v>单位名称：官渡区阿拉街道社区卫生服务中心</v>
      </c>
      <c r="B4" s="163"/>
      <c r="D4" s="142" t="s">
        <v>1</v>
      </c>
    </row>
    <row r="5" customHeight="1" spans="1:4">
      <c r="A5" s="164" t="s">
        <v>2</v>
      </c>
      <c r="B5" s="165"/>
      <c r="C5" s="164" t="s">
        <v>3</v>
      </c>
      <c r="D5" s="165"/>
    </row>
    <row r="6" customHeight="1" spans="1:4">
      <c r="A6" s="164" t="s">
        <v>4</v>
      </c>
      <c r="B6" s="164" t="s">
        <v>5</v>
      </c>
      <c r="C6" s="164" t="s">
        <v>6</v>
      </c>
      <c r="D6" s="164" t="s">
        <v>5</v>
      </c>
    </row>
    <row r="7" customHeight="1" spans="1:4">
      <c r="A7" s="166" t="s">
        <v>7</v>
      </c>
      <c r="B7" s="80">
        <v>5814657.12</v>
      </c>
      <c r="C7" s="166" t="s">
        <v>8</v>
      </c>
      <c r="D7" s="80"/>
    </row>
    <row r="8" customHeight="1" spans="1:4">
      <c r="A8" s="166" t="s">
        <v>9</v>
      </c>
      <c r="B8" s="80"/>
      <c r="C8" s="166" t="s">
        <v>10</v>
      </c>
      <c r="D8" s="80"/>
    </row>
    <row r="9" customHeight="1" spans="1:4">
      <c r="A9" s="166" t="s">
        <v>11</v>
      </c>
      <c r="B9" s="80"/>
      <c r="C9" s="197" t="s">
        <v>12</v>
      </c>
      <c r="D9" s="80"/>
    </row>
    <row r="10" customHeight="1" spans="1:4">
      <c r="A10" s="166" t="s">
        <v>13</v>
      </c>
      <c r="B10" s="80"/>
      <c r="C10" s="197" t="s">
        <v>14</v>
      </c>
      <c r="D10" s="80"/>
    </row>
    <row r="11" customHeight="1" spans="1:4">
      <c r="A11" s="166" t="s">
        <v>15</v>
      </c>
      <c r="B11" s="80">
        <v>4600000</v>
      </c>
      <c r="C11" s="197" t="s">
        <v>16</v>
      </c>
      <c r="D11" s="80"/>
    </row>
    <row r="12" customHeight="1" spans="1:4">
      <c r="A12" s="166" t="s">
        <v>17</v>
      </c>
      <c r="B12" s="80">
        <v>3000000</v>
      </c>
      <c r="C12" s="197" t="s">
        <v>18</v>
      </c>
      <c r="D12" s="80"/>
    </row>
    <row r="13" customHeight="1" spans="1:4">
      <c r="A13" s="166" t="s">
        <v>19</v>
      </c>
      <c r="B13" s="80"/>
      <c r="C13" s="32" t="s">
        <v>20</v>
      </c>
      <c r="D13" s="80"/>
    </row>
    <row r="14" customHeight="1" spans="1:4">
      <c r="A14" s="166" t="s">
        <v>21</v>
      </c>
      <c r="B14" s="80"/>
      <c r="C14" s="32" t="s">
        <v>22</v>
      </c>
      <c r="D14" s="80">
        <v>1038837.12</v>
      </c>
    </row>
    <row r="15" customHeight="1" spans="1:4">
      <c r="A15" s="166" t="s">
        <v>23</v>
      </c>
      <c r="B15" s="80"/>
      <c r="C15" s="32" t="s">
        <v>24</v>
      </c>
      <c r="D15" s="80">
        <v>8904544</v>
      </c>
    </row>
    <row r="16" customHeight="1" spans="1:4">
      <c r="A16" s="166" t="s">
        <v>25</v>
      </c>
      <c r="B16" s="80">
        <v>1600000</v>
      </c>
      <c r="C16" s="32" t="s">
        <v>26</v>
      </c>
      <c r="D16" s="80"/>
    </row>
    <row r="17" customHeight="1" spans="1:4">
      <c r="A17" s="147"/>
      <c r="B17" s="80"/>
      <c r="C17" s="32" t="s">
        <v>27</v>
      </c>
      <c r="D17" s="80"/>
    </row>
    <row r="18" customHeight="1" spans="1:4">
      <c r="A18" s="167"/>
      <c r="B18" s="80"/>
      <c r="C18" s="32" t="s">
        <v>28</v>
      </c>
      <c r="D18" s="80"/>
    </row>
    <row r="19" customHeight="1" spans="1:4">
      <c r="A19" s="167"/>
      <c r="B19" s="80"/>
      <c r="C19" s="32" t="s">
        <v>29</v>
      </c>
      <c r="D19" s="80"/>
    </row>
    <row r="20" customHeight="1" spans="1:4">
      <c r="A20" s="167"/>
      <c r="B20" s="80"/>
      <c r="C20" s="32" t="s">
        <v>30</v>
      </c>
      <c r="D20" s="80"/>
    </row>
    <row r="21" customHeight="1" spans="1:4">
      <c r="A21" s="167"/>
      <c r="B21" s="80"/>
      <c r="C21" s="32" t="s">
        <v>31</v>
      </c>
      <c r="D21" s="80"/>
    </row>
    <row r="22" customHeight="1" spans="1:4">
      <c r="A22" s="167"/>
      <c r="B22" s="80"/>
      <c r="C22" s="32" t="s">
        <v>32</v>
      </c>
      <c r="D22" s="80"/>
    </row>
    <row r="23" customHeight="1" spans="1:4">
      <c r="A23" s="167"/>
      <c r="B23" s="80"/>
      <c r="C23" s="32" t="s">
        <v>33</v>
      </c>
      <c r="D23" s="80"/>
    </row>
    <row r="24" customHeight="1" spans="1:4">
      <c r="A24" s="167"/>
      <c r="B24" s="80"/>
      <c r="C24" s="32" t="s">
        <v>34</v>
      </c>
      <c r="D24" s="80"/>
    </row>
    <row r="25" customHeight="1" spans="1:4">
      <c r="A25" s="167"/>
      <c r="B25" s="80"/>
      <c r="C25" s="32" t="s">
        <v>35</v>
      </c>
      <c r="D25" s="80">
        <v>471276</v>
      </c>
    </row>
    <row r="26" customHeight="1" spans="1:4">
      <c r="A26" s="167"/>
      <c r="B26" s="80"/>
      <c r="C26" s="32" t="s">
        <v>36</v>
      </c>
      <c r="D26" s="80"/>
    </row>
    <row r="27" customHeight="1" spans="1:4">
      <c r="A27" s="167"/>
      <c r="B27" s="80"/>
      <c r="C27" s="147" t="s">
        <v>37</v>
      </c>
      <c r="D27" s="80"/>
    </row>
    <row r="28" customHeight="1" spans="1:4">
      <c r="A28" s="167"/>
      <c r="B28" s="80"/>
      <c r="C28" s="32" t="s">
        <v>38</v>
      </c>
      <c r="D28" s="80"/>
    </row>
    <row r="29" customHeight="1" spans="1:4">
      <c r="A29" s="167"/>
      <c r="B29" s="80"/>
      <c r="C29" s="32" t="s">
        <v>39</v>
      </c>
      <c r="D29" s="80"/>
    </row>
    <row r="30" customHeight="1" spans="1:4">
      <c r="A30" s="167"/>
      <c r="B30" s="80"/>
      <c r="C30" s="147" t="s">
        <v>40</v>
      </c>
      <c r="D30" s="80"/>
    </row>
    <row r="31" customHeight="1" spans="1:4">
      <c r="A31" s="167"/>
      <c r="B31" s="80"/>
      <c r="C31" s="147" t="s">
        <v>41</v>
      </c>
      <c r="D31" s="80"/>
    </row>
    <row r="32" customHeight="1" spans="1:4">
      <c r="A32" s="167"/>
      <c r="B32" s="80"/>
      <c r="C32" s="32" t="s">
        <v>42</v>
      </c>
      <c r="D32" s="80"/>
    </row>
    <row r="33" customHeight="1" spans="1:4">
      <c r="A33" s="167" t="s">
        <v>43</v>
      </c>
      <c r="B33" s="80">
        <v>10414657.12</v>
      </c>
      <c r="C33" s="167" t="s">
        <v>44</v>
      </c>
      <c r="D33" s="80">
        <v>10414657.12</v>
      </c>
    </row>
    <row r="34" customHeight="1" spans="1:4">
      <c r="A34" s="147" t="s">
        <v>45</v>
      </c>
      <c r="B34" s="80"/>
      <c r="C34" s="147" t="s">
        <v>46</v>
      </c>
      <c r="D34" s="80"/>
    </row>
    <row r="35" customHeight="1" spans="1:4">
      <c r="A35" s="32" t="s">
        <v>47</v>
      </c>
      <c r="B35" s="80"/>
      <c r="C35" s="32" t="s">
        <v>47</v>
      </c>
      <c r="D35" s="80"/>
    </row>
    <row r="36" customHeight="1" spans="1:4">
      <c r="A36" s="32" t="s">
        <v>48</v>
      </c>
      <c r="B36" s="80"/>
      <c r="C36" s="32" t="s">
        <v>49</v>
      </c>
      <c r="D36" s="80"/>
    </row>
    <row r="37" customHeight="1" spans="1:4">
      <c r="A37" s="168" t="s">
        <v>50</v>
      </c>
      <c r="B37" s="80">
        <v>10414657.12</v>
      </c>
      <c r="C37" s="168" t="s">
        <v>51</v>
      </c>
      <c r="D37" s="80">
        <v>10414657.12</v>
      </c>
    </row>
  </sheetData>
  <mergeCells count="4">
    <mergeCell ref="A3:D3"/>
    <mergeCell ref="A4:B4"/>
    <mergeCell ref="A5:B5"/>
    <mergeCell ref="C5:D5"/>
  </mergeCells>
  <printOptions horizontalCentered="1"/>
  <pageMargins left="0.959722222222222" right="0.959722222222222" top="0.719444444444444" bottom="0.719444444444444" header="0" footer="0"/>
  <pageSetup paperSize="9" orientation="landscape"/>
  <headerFooter alignWithMargins="0"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D42" sqref="D42"/>
    </sheetView>
  </sheetViews>
  <sheetFormatPr defaultColWidth="9.14285714285714" defaultRowHeight="14.25" customHeight="1" outlineLevelCol="5"/>
  <cols>
    <col min="1" max="1" width="32.1428571428571" customWidth="1"/>
    <col min="2" max="2" width="20.7142857142857" customWidth="1"/>
    <col min="3" max="3" width="32.1428571428571" customWidth="1"/>
    <col min="4" max="4" width="27.7142857142857" customWidth="1"/>
    <col min="5" max="6" width="36.7142857142857" customWidth="1"/>
  </cols>
  <sheetData>
    <row r="1" customHeight="1" spans="1:6">
      <c r="A1" s="1"/>
      <c r="B1" s="1"/>
      <c r="C1" s="1"/>
      <c r="D1" s="1"/>
      <c r="E1" s="1"/>
      <c r="F1" s="1"/>
    </row>
    <row r="2" ht="18" customHeight="1" spans="1:6">
      <c r="A2" s="121">
        <v>1</v>
      </c>
      <c r="B2" s="122">
        <v>0</v>
      </c>
      <c r="C2" s="121">
        <v>1</v>
      </c>
      <c r="D2" s="123"/>
      <c r="E2" s="123"/>
      <c r="F2" s="120" t="s">
        <v>414</v>
      </c>
    </row>
    <row r="3" ht="36" customHeight="1" spans="1:6">
      <c r="A3" s="124" t="str">
        <f>"2025"&amp;"年部门政府性基金预算支出预算表"</f>
        <v>2025年部门政府性基金预算支出预算表</v>
      </c>
      <c r="B3" s="124" t="s">
        <v>415</v>
      </c>
      <c r="C3" s="125"/>
      <c r="D3" s="126"/>
      <c r="E3" s="126"/>
      <c r="F3" s="126"/>
    </row>
    <row r="4" customHeight="1" spans="1:6">
      <c r="A4" s="5" t="str">
        <f>"单位名称："&amp;"官渡区阿拉街道社区卫生服务中心"</f>
        <v>单位名称：官渡区阿拉街道社区卫生服务中心</v>
      </c>
      <c r="B4" s="5" t="s">
        <v>416</v>
      </c>
      <c r="C4" s="121"/>
      <c r="D4" s="123"/>
      <c r="E4" s="123"/>
      <c r="F4" s="120" t="s">
        <v>1</v>
      </c>
    </row>
    <row r="5" customHeight="1" spans="1:6">
      <c r="A5" s="127" t="s">
        <v>173</v>
      </c>
      <c r="B5" s="128" t="s">
        <v>72</v>
      </c>
      <c r="C5" s="127" t="s">
        <v>73</v>
      </c>
      <c r="D5" s="11" t="s">
        <v>417</v>
      </c>
      <c r="E5" s="12"/>
      <c r="F5" s="13"/>
    </row>
    <row r="6" customHeight="1" spans="1:6">
      <c r="A6" s="129"/>
      <c r="B6" s="130"/>
      <c r="C6" s="129"/>
      <c r="D6" s="16" t="s">
        <v>55</v>
      </c>
      <c r="E6" s="11" t="s">
        <v>75</v>
      </c>
      <c r="F6" s="16" t="s">
        <v>76</v>
      </c>
    </row>
    <row r="7" customHeight="1" spans="1:6">
      <c r="A7" s="68">
        <v>1</v>
      </c>
      <c r="B7" s="131" t="s">
        <v>83</v>
      </c>
      <c r="C7" s="68">
        <v>3</v>
      </c>
      <c r="D7" s="132">
        <v>4</v>
      </c>
      <c r="E7" s="132">
        <v>5</v>
      </c>
      <c r="F7" s="132">
        <v>6</v>
      </c>
    </row>
    <row r="8" customHeight="1" spans="1:6">
      <c r="A8" s="21"/>
      <c r="B8" s="21"/>
      <c r="C8" s="21"/>
      <c r="D8" s="80"/>
      <c r="E8" s="80"/>
      <c r="F8" s="80"/>
    </row>
    <row r="9" customHeight="1" spans="1:6">
      <c r="A9" s="21"/>
      <c r="B9" s="21"/>
      <c r="C9" s="21"/>
      <c r="D9" s="80"/>
      <c r="E9" s="80"/>
      <c r="F9" s="80"/>
    </row>
    <row r="10" customHeight="1" spans="1:6">
      <c r="A10" s="133" t="s">
        <v>163</v>
      </c>
      <c r="B10" s="133" t="s">
        <v>163</v>
      </c>
      <c r="C10" s="134" t="s">
        <v>163</v>
      </c>
      <c r="D10" s="80"/>
      <c r="E10" s="80"/>
      <c r="F10" s="80"/>
    </row>
    <row r="11" customHeight="1" spans="1:1">
      <c r="A11" s="7" t="s">
        <v>418</v>
      </c>
    </row>
  </sheetData>
  <mergeCells count="7">
    <mergeCell ref="A3:F3"/>
    <mergeCell ref="A4:C4"/>
    <mergeCell ref="D5:F5"/>
    <mergeCell ref="A10:C10"/>
    <mergeCell ref="A5:A6"/>
    <mergeCell ref="B5:B6"/>
    <mergeCell ref="C5:C6"/>
  </mergeCells>
  <printOptions horizontalCentered="1"/>
  <pageMargins left="0.369444444444444" right="0.369444444444444" top="0.559722222222222" bottom="0.559722222222222" header="0.479861111111111" footer="0.479861111111111"/>
  <pageSetup paperSize="9" scale="98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1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4.25" customHeight="1"/>
  <cols>
    <col min="1" max="2" width="32.5714285714286" customWidth="1"/>
    <col min="3" max="3" width="41.1428571428572" customWidth="1"/>
    <col min="4" max="4" width="21.7142857142857" customWidth="1"/>
    <col min="5" max="5" width="35.2857142857143" customWidth="1"/>
    <col min="6" max="6" width="7.71428571428571" customWidth="1"/>
    <col min="7" max="7" width="11.1428571428571" customWidth="1"/>
    <col min="8" max="8" width="13.2857142857143" customWidth="1"/>
    <col min="9" max="18" width="20" customWidth="1"/>
    <col min="19" max="19" width="19.847619047619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Height="1" spans="2:19">
      <c r="B2" s="84"/>
      <c r="C2" s="84"/>
      <c r="R2" s="3"/>
      <c r="S2" s="3" t="s">
        <v>419</v>
      </c>
    </row>
    <row r="3" ht="40" customHeight="1" spans="1:19">
      <c r="A3" s="73" t="str">
        <f>"2025"&amp;"年部门政府采购预算表"</f>
        <v>2025年部门政府采购预算表</v>
      </c>
      <c r="B3" s="66"/>
      <c r="C3" s="66"/>
      <c r="D3" s="4"/>
      <c r="E3" s="4"/>
      <c r="F3" s="4"/>
      <c r="G3" s="4"/>
      <c r="H3" s="4"/>
      <c r="I3" s="4"/>
      <c r="J3" s="4"/>
      <c r="K3" s="4"/>
      <c r="L3" s="4"/>
      <c r="M3" s="66"/>
      <c r="N3" s="4"/>
      <c r="O3" s="4"/>
      <c r="P3" s="66"/>
      <c r="Q3" s="4"/>
      <c r="R3" s="66"/>
      <c r="S3" s="66"/>
    </row>
    <row r="4" customHeight="1" spans="1:19">
      <c r="A4" s="111" t="str">
        <f>"单位名称："&amp;"官渡区阿拉街道社区卫生服务中心"</f>
        <v>单位名称：官渡区阿拉街道社区卫生服务中心</v>
      </c>
      <c r="B4" s="86"/>
      <c r="C4" s="86"/>
      <c r="D4" s="7"/>
      <c r="E4" s="7"/>
      <c r="F4" s="7"/>
      <c r="G4" s="7"/>
      <c r="H4" s="7"/>
      <c r="I4" s="7"/>
      <c r="J4" s="7"/>
      <c r="K4" s="7"/>
      <c r="L4" s="7"/>
      <c r="R4" s="8"/>
      <c r="S4" s="120" t="s">
        <v>1</v>
      </c>
    </row>
    <row r="5" customHeight="1" spans="1:19">
      <c r="A5" s="10" t="s">
        <v>172</v>
      </c>
      <c r="B5" s="87" t="s">
        <v>173</v>
      </c>
      <c r="C5" s="87" t="s">
        <v>420</v>
      </c>
      <c r="D5" s="88" t="s">
        <v>421</v>
      </c>
      <c r="E5" s="88" t="s">
        <v>422</v>
      </c>
      <c r="F5" s="88" t="s">
        <v>423</v>
      </c>
      <c r="G5" s="88" t="s">
        <v>424</v>
      </c>
      <c r="H5" s="88" t="s">
        <v>425</v>
      </c>
      <c r="I5" s="101" t="s">
        <v>180</v>
      </c>
      <c r="J5" s="101"/>
      <c r="K5" s="101"/>
      <c r="L5" s="101"/>
      <c r="M5" s="102"/>
      <c r="N5" s="101"/>
      <c r="O5" s="101"/>
      <c r="P5" s="81"/>
      <c r="Q5" s="101"/>
      <c r="R5" s="102"/>
      <c r="S5" s="82"/>
    </row>
    <row r="6" ht="15" customHeight="1" spans="1:19">
      <c r="A6" s="15"/>
      <c r="B6" s="89"/>
      <c r="C6" s="89"/>
      <c r="D6" s="90"/>
      <c r="E6" s="90"/>
      <c r="F6" s="90"/>
      <c r="G6" s="90"/>
      <c r="H6" s="90"/>
      <c r="I6" s="90" t="s">
        <v>55</v>
      </c>
      <c r="J6" s="90" t="s">
        <v>58</v>
      </c>
      <c r="K6" s="90" t="s">
        <v>426</v>
      </c>
      <c r="L6" s="90" t="s">
        <v>427</v>
      </c>
      <c r="M6" s="103" t="s">
        <v>428</v>
      </c>
      <c r="N6" s="104" t="s">
        <v>429</v>
      </c>
      <c r="O6" s="104"/>
      <c r="P6" s="109"/>
      <c r="Q6" s="104"/>
      <c r="R6" s="110"/>
      <c r="S6" s="91"/>
    </row>
    <row r="7" ht="15" customHeight="1" spans="1:19">
      <c r="A7" s="18"/>
      <c r="B7" s="91"/>
      <c r="C7" s="91"/>
      <c r="D7" s="92"/>
      <c r="E7" s="92"/>
      <c r="F7" s="92"/>
      <c r="G7" s="92"/>
      <c r="H7" s="92"/>
      <c r="I7" s="92"/>
      <c r="J7" s="92" t="s">
        <v>57</v>
      </c>
      <c r="K7" s="92"/>
      <c r="L7" s="92"/>
      <c r="M7" s="105"/>
      <c r="N7" s="92" t="s">
        <v>57</v>
      </c>
      <c r="O7" s="92" t="s">
        <v>64</v>
      </c>
      <c r="P7" s="91" t="s">
        <v>65</v>
      </c>
      <c r="Q7" s="92" t="s">
        <v>66</v>
      </c>
      <c r="R7" s="105" t="s">
        <v>67</v>
      </c>
      <c r="S7" s="91" t="s">
        <v>68</v>
      </c>
    </row>
    <row r="8" customHeight="1" spans="1:19">
      <c r="A8" s="112">
        <v>1</v>
      </c>
      <c r="B8" s="112" t="s">
        <v>83</v>
      </c>
      <c r="C8" s="113">
        <v>3</v>
      </c>
      <c r="D8" s="113">
        <v>4</v>
      </c>
      <c r="E8" s="112">
        <v>5</v>
      </c>
      <c r="F8" s="112">
        <v>6</v>
      </c>
      <c r="G8" s="112">
        <v>7</v>
      </c>
      <c r="H8" s="112">
        <v>8</v>
      </c>
      <c r="I8" s="112">
        <v>9</v>
      </c>
      <c r="J8" s="112">
        <v>10</v>
      </c>
      <c r="K8" s="112">
        <v>11</v>
      </c>
      <c r="L8" s="112">
        <v>12</v>
      </c>
      <c r="M8" s="112">
        <v>13</v>
      </c>
      <c r="N8" s="112">
        <v>14</v>
      </c>
      <c r="O8" s="112">
        <v>15</v>
      </c>
      <c r="P8" s="112">
        <v>16</v>
      </c>
      <c r="Q8" s="112">
        <v>17</v>
      </c>
      <c r="R8" s="112">
        <v>18</v>
      </c>
      <c r="S8" s="112">
        <v>19</v>
      </c>
    </row>
    <row r="9" customHeight="1" spans="1:19">
      <c r="A9" s="93" t="s">
        <v>190</v>
      </c>
      <c r="B9" s="94" t="s">
        <v>70</v>
      </c>
      <c r="C9" s="94" t="s">
        <v>216</v>
      </c>
      <c r="D9" s="95" t="s">
        <v>430</v>
      </c>
      <c r="E9" s="95" t="s">
        <v>431</v>
      </c>
      <c r="F9" s="95" t="s">
        <v>335</v>
      </c>
      <c r="G9" s="114">
        <v>1</v>
      </c>
      <c r="H9" s="80">
        <v>5000</v>
      </c>
      <c r="I9" s="80">
        <v>5000</v>
      </c>
      <c r="J9" s="80">
        <v>5000</v>
      </c>
      <c r="K9" s="80"/>
      <c r="L9" s="80"/>
      <c r="M9" s="80"/>
      <c r="N9" s="80"/>
      <c r="O9" s="80"/>
      <c r="P9" s="80"/>
      <c r="Q9" s="80"/>
      <c r="R9" s="80"/>
      <c r="S9" s="80"/>
    </row>
    <row r="10" customHeight="1" spans="1:19">
      <c r="A10" s="93" t="s">
        <v>190</v>
      </c>
      <c r="B10" s="94" t="s">
        <v>70</v>
      </c>
      <c r="C10" s="94" t="s">
        <v>216</v>
      </c>
      <c r="D10" s="95" t="s">
        <v>432</v>
      </c>
      <c r="E10" s="95" t="s">
        <v>433</v>
      </c>
      <c r="F10" s="95" t="s">
        <v>335</v>
      </c>
      <c r="G10" s="114">
        <v>1</v>
      </c>
      <c r="H10" s="80">
        <v>40000</v>
      </c>
      <c r="I10" s="80">
        <v>40000</v>
      </c>
      <c r="J10" s="80">
        <v>40000</v>
      </c>
      <c r="K10" s="80"/>
      <c r="L10" s="80"/>
      <c r="M10" s="80"/>
      <c r="N10" s="80"/>
      <c r="O10" s="80"/>
      <c r="P10" s="80"/>
      <c r="Q10" s="80"/>
      <c r="R10" s="80"/>
      <c r="S10" s="80"/>
    </row>
    <row r="11" customHeight="1" spans="1:19">
      <c r="A11" s="93" t="s">
        <v>190</v>
      </c>
      <c r="B11" s="94" t="s">
        <v>70</v>
      </c>
      <c r="C11" s="94" t="s">
        <v>216</v>
      </c>
      <c r="D11" s="95" t="s">
        <v>434</v>
      </c>
      <c r="E11" s="95" t="s">
        <v>435</v>
      </c>
      <c r="F11" s="95" t="s">
        <v>335</v>
      </c>
      <c r="G11" s="114">
        <v>1</v>
      </c>
      <c r="H11" s="80">
        <v>5000</v>
      </c>
      <c r="I11" s="80">
        <v>5000</v>
      </c>
      <c r="J11" s="80">
        <v>5000</v>
      </c>
      <c r="K11" s="80"/>
      <c r="L11" s="80"/>
      <c r="M11" s="80"/>
      <c r="N11" s="80"/>
      <c r="O11" s="80"/>
      <c r="P11" s="80"/>
      <c r="Q11" s="80"/>
      <c r="R11" s="80"/>
      <c r="S11" s="80"/>
    </row>
    <row r="12" customHeight="1" spans="1:19">
      <c r="A12" s="93" t="s">
        <v>190</v>
      </c>
      <c r="B12" s="94" t="s">
        <v>70</v>
      </c>
      <c r="C12" s="94" t="s">
        <v>280</v>
      </c>
      <c r="D12" s="95" t="s">
        <v>436</v>
      </c>
      <c r="E12" s="95" t="s">
        <v>436</v>
      </c>
      <c r="F12" s="95" t="s">
        <v>437</v>
      </c>
      <c r="G12" s="114">
        <v>1</v>
      </c>
      <c r="H12" s="80">
        <v>12400</v>
      </c>
      <c r="I12" s="80">
        <v>12400</v>
      </c>
      <c r="J12" s="80">
        <v>12400</v>
      </c>
      <c r="K12" s="80"/>
      <c r="L12" s="80"/>
      <c r="M12" s="80"/>
      <c r="N12" s="80"/>
      <c r="O12" s="80"/>
      <c r="P12" s="80"/>
      <c r="Q12" s="80"/>
      <c r="R12" s="80"/>
      <c r="S12" s="80"/>
    </row>
    <row r="13" customHeight="1" spans="1:19">
      <c r="A13" s="93" t="s">
        <v>190</v>
      </c>
      <c r="B13" s="94" t="s">
        <v>70</v>
      </c>
      <c r="C13" s="94" t="s">
        <v>280</v>
      </c>
      <c r="D13" s="95" t="s">
        <v>438</v>
      </c>
      <c r="E13" s="95" t="s">
        <v>439</v>
      </c>
      <c r="F13" s="95" t="s">
        <v>437</v>
      </c>
      <c r="G13" s="114">
        <v>1</v>
      </c>
      <c r="H13" s="80">
        <v>13000</v>
      </c>
      <c r="I13" s="80">
        <v>13000</v>
      </c>
      <c r="J13" s="80">
        <v>13000</v>
      </c>
      <c r="K13" s="80"/>
      <c r="L13" s="80"/>
      <c r="M13" s="80"/>
      <c r="N13" s="80"/>
      <c r="O13" s="80"/>
      <c r="P13" s="80"/>
      <c r="Q13" s="80"/>
      <c r="R13" s="80"/>
      <c r="S13" s="80"/>
    </row>
    <row r="14" customHeight="1" spans="1:19">
      <c r="A14" s="93" t="s">
        <v>190</v>
      </c>
      <c r="B14" s="94" t="s">
        <v>70</v>
      </c>
      <c r="C14" s="94" t="s">
        <v>280</v>
      </c>
      <c r="D14" s="95" t="s">
        <v>440</v>
      </c>
      <c r="E14" s="95" t="s">
        <v>439</v>
      </c>
      <c r="F14" s="95" t="s">
        <v>437</v>
      </c>
      <c r="G14" s="114">
        <v>1</v>
      </c>
      <c r="H14" s="80">
        <v>17000</v>
      </c>
      <c r="I14" s="80">
        <v>17000</v>
      </c>
      <c r="J14" s="80">
        <v>17000</v>
      </c>
      <c r="K14" s="80"/>
      <c r="L14" s="80"/>
      <c r="M14" s="80"/>
      <c r="N14" s="80"/>
      <c r="O14" s="80"/>
      <c r="P14" s="80"/>
      <c r="Q14" s="80"/>
      <c r="R14" s="80"/>
      <c r="S14" s="80"/>
    </row>
    <row r="15" customHeight="1" spans="1:19">
      <c r="A15" s="93" t="s">
        <v>190</v>
      </c>
      <c r="B15" s="94" t="s">
        <v>70</v>
      </c>
      <c r="C15" s="94" t="s">
        <v>280</v>
      </c>
      <c r="D15" s="95" t="s">
        <v>441</v>
      </c>
      <c r="E15" s="95" t="s">
        <v>441</v>
      </c>
      <c r="F15" s="95" t="s">
        <v>437</v>
      </c>
      <c r="G15" s="114">
        <v>1</v>
      </c>
      <c r="H15" s="80">
        <v>200000</v>
      </c>
      <c r="I15" s="80">
        <v>200000</v>
      </c>
      <c r="J15" s="80">
        <v>200000</v>
      </c>
      <c r="K15" s="80"/>
      <c r="L15" s="80"/>
      <c r="M15" s="80"/>
      <c r="N15" s="80"/>
      <c r="O15" s="80"/>
      <c r="P15" s="80"/>
      <c r="Q15" s="80"/>
      <c r="R15" s="80"/>
      <c r="S15" s="80"/>
    </row>
    <row r="16" customHeight="1" spans="1:19">
      <c r="A16" s="96" t="s">
        <v>163</v>
      </c>
      <c r="B16" s="97"/>
      <c r="C16" s="97"/>
      <c r="D16" s="98"/>
      <c r="E16" s="98"/>
      <c r="F16" s="98"/>
      <c r="G16" s="115"/>
      <c r="H16" s="80">
        <v>292400</v>
      </c>
      <c r="I16" s="80">
        <v>292400</v>
      </c>
      <c r="J16" s="80">
        <v>292400</v>
      </c>
      <c r="K16" s="80"/>
      <c r="L16" s="80"/>
      <c r="M16" s="80"/>
      <c r="N16" s="80"/>
      <c r="O16" s="80"/>
      <c r="P16" s="80"/>
      <c r="Q16" s="80"/>
      <c r="R16" s="80"/>
      <c r="S16" s="80"/>
    </row>
    <row r="17" customHeight="1" spans="1:19">
      <c r="A17" s="116" t="s">
        <v>442</v>
      </c>
      <c r="B17" s="117"/>
      <c r="C17" s="117"/>
      <c r="D17" s="116"/>
      <c r="E17" s="116"/>
      <c r="F17" s="116"/>
      <c r="G17" s="118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</row>
  </sheetData>
  <mergeCells count="19">
    <mergeCell ref="A3:S3"/>
    <mergeCell ref="A4:H4"/>
    <mergeCell ref="I5:S5"/>
    <mergeCell ref="N6:S6"/>
    <mergeCell ref="A16:G16"/>
    <mergeCell ref="A17:S17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T11"/>
  <sheetViews>
    <sheetView showZeros="0" workbookViewId="0">
      <pane ySplit="1" topLeftCell="A2" activePane="bottomLeft" state="frozen"/>
      <selection/>
      <selection pane="bottomLeft" activeCell="A16" sqref="A16"/>
    </sheetView>
  </sheetViews>
  <sheetFormatPr defaultColWidth="9.14285714285714" defaultRowHeight="14.25" customHeight="1"/>
  <cols>
    <col min="1" max="5" width="39.1428571428571" customWidth="1"/>
    <col min="6" max="6" width="27.5714285714286" customWidth="1"/>
    <col min="7" max="7" width="28.5714285714286" customWidth="1"/>
    <col min="8" max="8" width="28.1428571428571" customWidth="1"/>
    <col min="9" max="9" width="39.1428571428571" customWidth="1"/>
    <col min="10" max="18" width="20.4190476190476" customWidth="1"/>
    <col min="19" max="20" width="20.2857142857143" customWidth="1"/>
  </cols>
  <sheetData>
    <row r="1" customHeight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Height="1" spans="1:20">
      <c r="A2" s="77"/>
      <c r="B2" s="84"/>
      <c r="C2" s="84"/>
      <c r="D2" s="84"/>
      <c r="E2" s="84"/>
      <c r="F2" s="84"/>
      <c r="G2" s="84"/>
      <c r="H2" s="77"/>
      <c r="I2" s="77"/>
      <c r="J2" s="77"/>
      <c r="K2" s="77"/>
      <c r="L2" s="77"/>
      <c r="M2" s="77"/>
      <c r="N2" s="99"/>
      <c r="O2" s="77"/>
      <c r="P2" s="77"/>
      <c r="Q2" s="84"/>
      <c r="R2" s="77"/>
      <c r="S2" s="107"/>
      <c r="T2" s="107" t="s">
        <v>443</v>
      </c>
    </row>
    <row r="3" ht="31" customHeight="1" spans="1:20">
      <c r="A3" s="73" t="str">
        <f>"2025"&amp;"年部门政府购买服务预算表"</f>
        <v>2025年部门政府购买服务预算表</v>
      </c>
      <c r="B3" s="66"/>
      <c r="C3" s="66"/>
      <c r="D3" s="66"/>
      <c r="E3" s="66"/>
      <c r="F3" s="66"/>
      <c r="G3" s="66"/>
      <c r="H3" s="85"/>
      <c r="I3" s="85"/>
      <c r="J3" s="85"/>
      <c r="K3" s="85"/>
      <c r="L3" s="85"/>
      <c r="M3" s="85"/>
      <c r="N3" s="100"/>
      <c r="O3" s="85"/>
      <c r="P3" s="85"/>
      <c r="Q3" s="66"/>
      <c r="R3" s="85"/>
      <c r="S3" s="100"/>
      <c r="T3" s="66"/>
    </row>
    <row r="4" customHeight="1" spans="1:20">
      <c r="A4" s="74" t="str">
        <f>"单位名称："&amp;"官渡区阿拉街道社区卫生服务中心"</f>
        <v>单位名称：官渡区阿拉街道社区卫生服务中心</v>
      </c>
      <c r="B4" s="86"/>
      <c r="C4" s="86"/>
      <c r="D4" s="86"/>
      <c r="E4" s="86"/>
      <c r="F4" s="86"/>
      <c r="G4" s="86"/>
      <c r="H4" s="75"/>
      <c r="I4" s="75"/>
      <c r="J4" s="75"/>
      <c r="K4" s="75"/>
      <c r="L4" s="75"/>
      <c r="M4" s="75"/>
      <c r="N4" s="99"/>
      <c r="O4" s="77"/>
      <c r="P4" s="77"/>
      <c r="Q4" s="84"/>
      <c r="R4" s="77"/>
      <c r="S4" s="108"/>
      <c r="T4" s="107" t="s">
        <v>1</v>
      </c>
    </row>
    <row r="5" customHeight="1" spans="1:20">
      <c r="A5" s="10" t="s">
        <v>172</v>
      </c>
      <c r="B5" s="87" t="s">
        <v>173</v>
      </c>
      <c r="C5" s="87" t="s">
        <v>420</v>
      </c>
      <c r="D5" s="87" t="s">
        <v>444</v>
      </c>
      <c r="E5" s="87" t="s">
        <v>445</v>
      </c>
      <c r="F5" s="87" t="s">
        <v>446</v>
      </c>
      <c r="G5" s="87" t="s">
        <v>447</v>
      </c>
      <c r="H5" s="88" t="s">
        <v>448</v>
      </c>
      <c r="I5" s="88" t="s">
        <v>449</v>
      </c>
      <c r="J5" s="101" t="s">
        <v>180</v>
      </c>
      <c r="K5" s="101"/>
      <c r="L5" s="101"/>
      <c r="M5" s="101"/>
      <c r="N5" s="102"/>
      <c r="O5" s="101"/>
      <c r="P5" s="101"/>
      <c r="Q5" s="81"/>
      <c r="R5" s="101"/>
      <c r="S5" s="102"/>
      <c r="T5" s="82"/>
    </row>
    <row r="6" ht="15" customHeight="1" spans="1:20">
      <c r="A6" s="15"/>
      <c r="B6" s="89"/>
      <c r="C6" s="89"/>
      <c r="D6" s="89"/>
      <c r="E6" s="89"/>
      <c r="F6" s="89"/>
      <c r="G6" s="89"/>
      <c r="H6" s="90"/>
      <c r="I6" s="90"/>
      <c r="J6" s="90" t="s">
        <v>55</v>
      </c>
      <c r="K6" s="90" t="s">
        <v>58</v>
      </c>
      <c r="L6" s="90" t="s">
        <v>426</v>
      </c>
      <c r="M6" s="90" t="s">
        <v>427</v>
      </c>
      <c r="N6" s="103" t="s">
        <v>428</v>
      </c>
      <c r="O6" s="104" t="s">
        <v>429</v>
      </c>
      <c r="P6" s="104"/>
      <c r="Q6" s="109"/>
      <c r="R6" s="104"/>
      <c r="S6" s="110"/>
      <c r="T6" s="91"/>
    </row>
    <row r="7" ht="15" customHeight="1" spans="1:20">
      <c r="A7" s="18"/>
      <c r="B7" s="91"/>
      <c r="C7" s="91"/>
      <c r="D7" s="91"/>
      <c r="E7" s="91"/>
      <c r="F7" s="91"/>
      <c r="G7" s="91"/>
      <c r="H7" s="92"/>
      <c r="I7" s="92"/>
      <c r="J7" s="92"/>
      <c r="K7" s="92" t="s">
        <v>57</v>
      </c>
      <c r="L7" s="92"/>
      <c r="M7" s="92"/>
      <c r="N7" s="105"/>
      <c r="O7" s="92" t="s">
        <v>57</v>
      </c>
      <c r="P7" s="92" t="s">
        <v>64</v>
      </c>
      <c r="Q7" s="91" t="s">
        <v>65</v>
      </c>
      <c r="R7" s="92" t="s">
        <v>66</v>
      </c>
      <c r="S7" s="105" t="s">
        <v>67</v>
      </c>
      <c r="T7" s="91" t="s">
        <v>68</v>
      </c>
    </row>
    <row r="8" customHeight="1" spans="1:20">
      <c r="A8" s="19">
        <v>1</v>
      </c>
      <c r="B8" s="91">
        <v>2</v>
      </c>
      <c r="C8" s="19">
        <v>3</v>
      </c>
      <c r="D8" s="19">
        <v>4</v>
      </c>
      <c r="E8" s="91">
        <v>5</v>
      </c>
      <c r="F8" s="19">
        <v>6</v>
      </c>
      <c r="G8" s="19">
        <v>7</v>
      </c>
      <c r="H8" s="91">
        <v>8</v>
      </c>
      <c r="I8" s="19">
        <v>9</v>
      </c>
      <c r="J8" s="19">
        <v>10</v>
      </c>
      <c r="K8" s="91">
        <v>11</v>
      </c>
      <c r="L8" s="19">
        <v>12</v>
      </c>
      <c r="M8" s="19">
        <v>13</v>
      </c>
      <c r="N8" s="91">
        <v>14</v>
      </c>
      <c r="O8" s="19">
        <v>15</v>
      </c>
      <c r="P8" s="19">
        <v>16</v>
      </c>
      <c r="Q8" s="91">
        <v>17</v>
      </c>
      <c r="R8" s="19">
        <v>18</v>
      </c>
      <c r="S8" s="19">
        <v>19</v>
      </c>
      <c r="T8" s="19">
        <v>20</v>
      </c>
    </row>
    <row r="9" customHeight="1" spans="1:20">
      <c r="A9" s="93"/>
      <c r="B9" s="94"/>
      <c r="C9" s="94"/>
      <c r="D9" s="94"/>
      <c r="E9" s="94"/>
      <c r="F9" s="94"/>
      <c r="G9" s="94"/>
      <c r="H9" s="95"/>
      <c r="I9" s="95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customHeight="1" spans="1:20">
      <c r="A10" s="96" t="s">
        <v>163</v>
      </c>
      <c r="B10" s="97"/>
      <c r="C10" s="97"/>
      <c r="D10" s="97"/>
      <c r="E10" s="97"/>
      <c r="F10" s="97"/>
      <c r="G10" s="97"/>
      <c r="H10" s="98"/>
      <c r="I10" s="106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customHeight="1" spans="1:1">
      <c r="A11" s="7" t="s">
        <v>450</v>
      </c>
    </row>
  </sheetData>
  <mergeCells count="19">
    <mergeCell ref="A3:T3"/>
    <mergeCell ref="A4:I4"/>
    <mergeCell ref="J5:T5"/>
    <mergeCell ref="O6:T6"/>
    <mergeCell ref="A10:I10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59722222222222" right="0.959722222222222" top="0.719444444444444" bottom="0.719444444444444" header="0" footer="0"/>
  <pageSetup paperSize="9" scale="6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X10"/>
  <sheetViews>
    <sheetView showZeros="0" workbookViewId="0">
      <pane ySplit="1" topLeftCell="A2" activePane="bottomLeft" state="frozen"/>
      <selection/>
      <selection pane="bottomLeft" activeCell="C19" sqref="C19"/>
    </sheetView>
  </sheetViews>
  <sheetFormatPr defaultColWidth="9.14285714285714" defaultRowHeight="14.25" customHeight="1"/>
  <cols>
    <col min="1" max="1" width="37.7142857142857" customWidth="1"/>
    <col min="2" max="24" width="20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Height="1" spans="4:24">
      <c r="D2" s="72"/>
      <c r="W2" s="3"/>
      <c r="X2" s="3" t="s">
        <v>451</v>
      </c>
    </row>
    <row r="3" ht="29" customHeight="1" spans="1:24">
      <c r="A3" s="73" t="str">
        <f>"2025"&amp;"年对下转移支付预算表"</f>
        <v>2025年对下转移支付预算表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66"/>
      <c r="X3" s="66"/>
    </row>
    <row r="4" customHeight="1" spans="1:24">
      <c r="A4" s="74" t="str">
        <f>"单位名称："&amp;"官渡区阿拉街道社区卫生服务中心"</f>
        <v>单位名称：官渡区阿拉街道社区卫生服务中心</v>
      </c>
      <c r="B4" s="75"/>
      <c r="C4" s="75"/>
      <c r="D4" s="76"/>
      <c r="E4" s="77"/>
      <c r="F4" s="77"/>
      <c r="G4" s="77"/>
      <c r="H4" s="77"/>
      <c r="I4" s="77"/>
      <c r="W4" s="8"/>
      <c r="X4" s="8" t="s">
        <v>1</v>
      </c>
    </row>
    <row r="5" customHeight="1" spans="1:24">
      <c r="A5" s="28" t="s">
        <v>452</v>
      </c>
      <c r="B5" s="11" t="s">
        <v>180</v>
      </c>
      <c r="C5" s="12"/>
      <c r="D5" s="12"/>
      <c r="E5" s="11" t="s">
        <v>453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81"/>
      <c r="X5" s="82"/>
    </row>
    <row r="6" customHeight="1" spans="1:24">
      <c r="A6" s="19"/>
      <c r="B6" s="29" t="s">
        <v>55</v>
      </c>
      <c r="C6" s="10" t="s">
        <v>58</v>
      </c>
      <c r="D6" s="78" t="s">
        <v>426</v>
      </c>
      <c r="E6" s="48" t="s">
        <v>454</v>
      </c>
      <c r="F6" s="48" t="s">
        <v>455</v>
      </c>
      <c r="G6" s="48" t="s">
        <v>456</v>
      </c>
      <c r="H6" s="48" t="s">
        <v>457</v>
      </c>
      <c r="I6" s="48" t="s">
        <v>458</v>
      </c>
      <c r="J6" s="48" t="s">
        <v>459</v>
      </c>
      <c r="K6" s="48" t="s">
        <v>460</v>
      </c>
      <c r="L6" s="48" t="s">
        <v>461</v>
      </c>
      <c r="M6" s="48" t="s">
        <v>462</v>
      </c>
      <c r="N6" s="48" t="s">
        <v>463</v>
      </c>
      <c r="O6" s="48" t="s">
        <v>464</v>
      </c>
      <c r="P6" s="48" t="s">
        <v>465</v>
      </c>
      <c r="Q6" s="48" t="s">
        <v>466</v>
      </c>
      <c r="R6" s="48" t="s">
        <v>467</v>
      </c>
      <c r="S6" s="48" t="s">
        <v>468</v>
      </c>
      <c r="T6" s="48" t="s">
        <v>469</v>
      </c>
      <c r="U6" s="48" t="s">
        <v>470</v>
      </c>
      <c r="V6" s="48" t="s">
        <v>471</v>
      </c>
      <c r="W6" s="48" t="s">
        <v>472</v>
      </c>
      <c r="X6" s="83" t="s">
        <v>473</v>
      </c>
    </row>
    <row r="7" customHeight="1" spans="1:24">
      <c r="A7" s="20">
        <v>1</v>
      </c>
      <c r="B7" s="20">
        <v>2</v>
      </c>
      <c r="C7" s="20">
        <v>3</v>
      </c>
      <c r="D7" s="79">
        <v>4</v>
      </c>
      <c r="E7" s="36">
        <v>5</v>
      </c>
      <c r="F7" s="20">
        <v>6</v>
      </c>
      <c r="G7" s="20">
        <v>7</v>
      </c>
      <c r="H7" s="79">
        <v>8</v>
      </c>
      <c r="I7" s="20">
        <v>9</v>
      </c>
      <c r="J7" s="20">
        <v>10</v>
      </c>
      <c r="K7" s="20">
        <v>11</v>
      </c>
      <c r="L7" s="79">
        <v>12</v>
      </c>
      <c r="M7" s="20">
        <v>13</v>
      </c>
      <c r="N7" s="20">
        <v>14</v>
      </c>
      <c r="O7" s="20">
        <v>15</v>
      </c>
      <c r="P7" s="79">
        <v>16</v>
      </c>
      <c r="Q7" s="20">
        <v>17</v>
      </c>
      <c r="R7" s="20">
        <v>18</v>
      </c>
      <c r="S7" s="20">
        <v>19</v>
      </c>
      <c r="T7" s="79">
        <v>20</v>
      </c>
      <c r="U7" s="79">
        <v>21</v>
      </c>
      <c r="V7" s="79">
        <v>22</v>
      </c>
      <c r="W7" s="36">
        <v>23</v>
      </c>
      <c r="X7" s="36">
        <v>24</v>
      </c>
    </row>
    <row r="8" customHeight="1" spans="1:24">
      <c r="A8" s="3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24">
      <c r="A9" s="69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customHeight="1" spans="1:1">
      <c r="A10" s="7" t="s">
        <v>474</v>
      </c>
    </row>
  </sheetData>
  <mergeCells count="5">
    <mergeCell ref="A3:X3"/>
    <mergeCell ref="A4:I4"/>
    <mergeCell ref="B5:D5"/>
    <mergeCell ref="E5:X5"/>
    <mergeCell ref="A5:A6"/>
  </mergeCells>
  <printOptions horizontalCentered="1"/>
  <pageMargins left="0.959722222222222" right="0.959722222222222" top="0.719444444444444" bottom="0.719444444444444" header="0" footer="0"/>
  <pageSetup paperSize="9" scale="57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9"/>
  <sheetViews>
    <sheetView showZeros="0" tabSelected="1" workbookViewId="0">
      <pane ySplit="1" topLeftCell="A2" activePane="bottomLeft" state="frozen"/>
      <selection/>
      <selection pane="bottomLeft" activeCell="A4" sqref="A4:H4"/>
    </sheetView>
  </sheetViews>
  <sheetFormatPr defaultColWidth="9.14285714285714" defaultRowHeight="12" customHeight="1"/>
  <cols>
    <col min="1" max="1" width="34.2857142857143" customWidth="1"/>
    <col min="2" max="2" width="29" customWidth="1"/>
    <col min="3" max="5" width="23.5714285714286" customWidth="1"/>
    <col min="6" max="6" width="11.2857142857143" customWidth="1"/>
    <col min="7" max="7" width="25.1428571428571" customWidth="1"/>
    <col min="8" max="8" width="15.5714285714286" customWidth="1"/>
    <col min="9" max="9" width="13.4190476190476" customWidth="1"/>
    <col min="10" max="10" width="18.8476190476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3" t="s">
        <v>475</v>
      </c>
    </row>
    <row r="3" ht="28" customHeight="1" spans="1:10">
      <c r="A3" s="65" t="str">
        <f>"2025"&amp;"年对下转移支付绩效目标表"</f>
        <v>2025年对下转移支付绩效目标表</v>
      </c>
      <c r="B3" s="4"/>
      <c r="C3" s="4"/>
      <c r="D3" s="4"/>
      <c r="E3" s="4"/>
      <c r="F3" s="66"/>
      <c r="G3" s="4"/>
      <c r="H3" s="66"/>
      <c r="I3" s="66"/>
      <c r="J3" s="4"/>
    </row>
    <row r="4" customHeight="1" spans="1:1">
      <c r="A4" s="5" t="str">
        <f>"单位名称："&amp;"官渡区阿拉街道社区卫生服务中心"</f>
        <v>单位名称：官渡区阿拉街道社区卫生服务中心</v>
      </c>
    </row>
    <row r="5" customHeight="1" spans="1:10">
      <c r="A5" s="67" t="s">
        <v>452</v>
      </c>
      <c r="B5" s="67" t="s">
        <v>286</v>
      </c>
      <c r="C5" s="67" t="s">
        <v>287</v>
      </c>
      <c r="D5" s="67" t="s">
        <v>288</v>
      </c>
      <c r="E5" s="67" t="s">
        <v>289</v>
      </c>
      <c r="F5" s="68" t="s">
        <v>290</v>
      </c>
      <c r="G5" s="67" t="s">
        <v>291</v>
      </c>
      <c r="H5" s="68" t="s">
        <v>292</v>
      </c>
      <c r="I5" s="68" t="s">
        <v>293</v>
      </c>
      <c r="J5" s="67" t="s">
        <v>294</v>
      </c>
    </row>
    <row r="6" customHeight="1" spans="1:10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68">
        <v>6</v>
      </c>
      <c r="G6" s="67">
        <v>7</v>
      </c>
      <c r="H6" s="68">
        <v>8</v>
      </c>
      <c r="I6" s="68">
        <v>9</v>
      </c>
      <c r="J6" s="67">
        <v>10</v>
      </c>
    </row>
    <row r="7" customHeight="1" spans="1:10">
      <c r="A7" s="30"/>
      <c r="B7" s="69"/>
      <c r="C7" s="69"/>
      <c r="D7" s="69"/>
      <c r="E7" s="70"/>
      <c r="F7" s="71"/>
      <c r="G7" s="70"/>
      <c r="H7" s="71"/>
      <c r="I7" s="71"/>
      <c r="J7" s="70"/>
    </row>
    <row r="8" customHeight="1" spans="1:10">
      <c r="A8" s="30"/>
      <c r="B8" s="21"/>
      <c r="C8" s="21"/>
      <c r="D8" s="21"/>
      <c r="E8" s="30"/>
      <c r="F8" s="21"/>
      <c r="G8" s="30"/>
      <c r="H8" s="21"/>
      <c r="I8" s="21"/>
      <c r="J8" s="30"/>
    </row>
    <row r="9" ht="27" customHeight="1" spans="1:1">
      <c r="A9" t="s">
        <v>476</v>
      </c>
    </row>
  </sheetData>
  <mergeCells count="2">
    <mergeCell ref="A3:J3"/>
    <mergeCell ref="A4:H4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B14" sqref="B14:B15"/>
    </sheetView>
  </sheetViews>
  <sheetFormatPr defaultColWidth="10.4190476190476" defaultRowHeight="14.25" customHeight="1"/>
  <cols>
    <col min="1" max="3" width="33.7142857142857" customWidth="1"/>
    <col min="4" max="4" width="45.5714285714286" customWidth="1"/>
    <col min="5" max="5" width="27.5714285714286" customWidth="1"/>
    <col min="6" max="6" width="21.7142857142857" customWidth="1"/>
    <col min="7" max="9" width="26.2857142857143" customWidth="1"/>
  </cols>
  <sheetData>
    <row r="1" customHeight="1" spans="1:9">
      <c r="A1" s="1"/>
      <c r="B1" s="1"/>
      <c r="C1" s="1"/>
      <c r="D1" s="1"/>
      <c r="E1" s="1"/>
      <c r="F1" s="1"/>
      <c r="G1" s="1"/>
      <c r="H1" s="1"/>
      <c r="I1" s="1"/>
    </row>
    <row r="2" customHeight="1" spans="1:9">
      <c r="A2" s="38" t="s">
        <v>477</v>
      </c>
      <c r="B2" s="39"/>
      <c r="C2" s="39"/>
      <c r="D2" s="40"/>
      <c r="E2" s="40"/>
      <c r="F2" s="40"/>
      <c r="G2" s="39"/>
      <c r="H2" s="39"/>
      <c r="I2" s="40"/>
    </row>
    <row r="3" ht="29" customHeight="1" spans="1:9">
      <c r="A3" s="41" t="str">
        <f>"2025"&amp;"年新增资产配置预算表"</f>
        <v>2025年新增资产配置预算表</v>
      </c>
      <c r="B3" s="42"/>
      <c r="C3" s="42"/>
      <c r="D3" s="43"/>
      <c r="E3" s="43"/>
      <c r="F3" s="43"/>
      <c r="G3" s="42"/>
      <c r="H3" s="42"/>
      <c r="I3" s="43"/>
    </row>
    <row r="4" ht="33" customHeight="1" spans="1:9">
      <c r="A4" s="44" t="str">
        <f>"单位名称："&amp;"官渡区阿拉街道社区卫生服务中心"</f>
        <v>单位名称：官渡区阿拉街道社区卫生服务中心</v>
      </c>
      <c r="B4" s="45"/>
      <c r="C4" s="45"/>
      <c r="D4" s="46"/>
      <c r="F4" s="43"/>
      <c r="G4" s="42"/>
      <c r="H4" s="42"/>
      <c r="I4" s="64" t="s">
        <v>1</v>
      </c>
    </row>
    <row r="5" customHeight="1" spans="1:9">
      <c r="A5" s="47" t="s">
        <v>172</v>
      </c>
      <c r="B5" s="48" t="s">
        <v>173</v>
      </c>
      <c r="C5" s="49" t="s">
        <v>478</v>
      </c>
      <c r="D5" s="47" t="s">
        <v>479</v>
      </c>
      <c r="E5" s="47" t="s">
        <v>480</v>
      </c>
      <c r="F5" s="47" t="s">
        <v>481</v>
      </c>
      <c r="G5" s="48" t="s">
        <v>482</v>
      </c>
      <c r="H5" s="36"/>
      <c r="I5" s="47"/>
    </row>
    <row r="6" customHeight="1" spans="1:9">
      <c r="A6" s="49"/>
      <c r="B6" s="50"/>
      <c r="C6" s="50"/>
      <c r="D6" s="51"/>
      <c r="E6" s="50"/>
      <c r="F6" s="50"/>
      <c r="G6" s="48" t="s">
        <v>424</v>
      </c>
      <c r="H6" s="48" t="s">
        <v>483</v>
      </c>
      <c r="I6" s="48" t="s">
        <v>484</v>
      </c>
    </row>
    <row r="7" customHeight="1" spans="1:9">
      <c r="A7" s="52" t="s">
        <v>82</v>
      </c>
      <c r="B7" s="53"/>
      <c r="C7" s="54" t="s">
        <v>83</v>
      </c>
      <c r="D7" s="52" t="s">
        <v>84</v>
      </c>
      <c r="E7" s="55" t="s">
        <v>85</v>
      </c>
      <c r="F7" s="52" t="s">
        <v>86</v>
      </c>
      <c r="G7" s="54" t="s">
        <v>87</v>
      </c>
      <c r="H7" s="56" t="s">
        <v>88</v>
      </c>
      <c r="I7" s="55" t="s">
        <v>89</v>
      </c>
    </row>
    <row r="8" customHeight="1" spans="1:9">
      <c r="A8" s="57"/>
      <c r="B8" s="32"/>
      <c r="C8" s="32"/>
      <c r="D8" s="30"/>
      <c r="E8" s="21"/>
      <c r="F8" s="56"/>
      <c r="G8" s="58"/>
      <c r="H8" s="59"/>
      <c r="I8" s="59"/>
    </row>
    <row r="9" customHeight="1" spans="1:9">
      <c r="A9" s="60" t="s">
        <v>55</v>
      </c>
      <c r="B9" s="61"/>
      <c r="C9" s="61"/>
      <c r="D9" s="62"/>
      <c r="E9" s="63"/>
      <c r="F9" s="63"/>
      <c r="G9" s="58"/>
      <c r="H9" s="59"/>
      <c r="I9" s="59"/>
    </row>
    <row r="10" customHeight="1" spans="1:1">
      <c r="A10" s="7" t="s">
        <v>485</v>
      </c>
    </row>
  </sheetData>
  <mergeCells count="11">
    <mergeCell ref="A2:I2"/>
    <mergeCell ref="A3:I3"/>
    <mergeCell ref="A4:C4"/>
    <mergeCell ref="G5:I5"/>
    <mergeCell ref="A9:F9"/>
    <mergeCell ref="A5:A6"/>
    <mergeCell ref="B5:B6"/>
    <mergeCell ref="C5:C6"/>
    <mergeCell ref="D5:D6"/>
    <mergeCell ref="E5:E6"/>
    <mergeCell ref="F5:F6"/>
  </mergeCells>
  <pageMargins left="0.669444444444444" right="0.669444444444444" top="0.719444444444444" bottom="0.719444444444444" header="0.279861111111111" footer="0.279861111111111"/>
  <pageSetup paperSize="9" fitToWidth="0" fitToHeight="0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D16" sqref="D16"/>
    </sheetView>
  </sheetViews>
  <sheetFormatPr defaultColWidth="9.14285714285714" defaultRowHeight="14.25" customHeight="1"/>
  <cols>
    <col min="1" max="1" width="19.2857142857143" customWidth="1"/>
    <col min="2" max="2" width="33.847619047619" customWidth="1"/>
    <col min="3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23.1428571428571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4:11">
      <c r="D2" s="2"/>
      <c r="E2" s="2"/>
      <c r="F2" s="2"/>
      <c r="G2" s="2"/>
      <c r="K2" s="3" t="s">
        <v>486</v>
      </c>
    </row>
    <row r="3" ht="25" customHeight="1" spans="1:11">
      <c r="A3" s="4" t="str">
        <f>"2025"&amp;"年上级转移支付补助项目支出预算表"</f>
        <v>2025年上级转移支付补助项目支出预算表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customHeight="1" spans="1:11">
      <c r="A4" s="5" t="str">
        <f>"单位名称："&amp;"官渡区阿拉街道社区卫生服务中心"</f>
        <v>单位名称：官渡区阿拉街道社区卫生服务中心</v>
      </c>
      <c r="B4" s="6"/>
      <c r="C4" s="6"/>
      <c r="D4" s="6"/>
      <c r="E4" s="6"/>
      <c r="F4" s="6"/>
      <c r="G4" s="6"/>
      <c r="H4" s="7"/>
      <c r="I4" s="7"/>
      <c r="J4" s="7"/>
      <c r="K4" s="8" t="s">
        <v>1</v>
      </c>
    </row>
    <row r="5" customHeight="1" spans="1:11">
      <c r="A5" s="9" t="s">
        <v>258</v>
      </c>
      <c r="B5" s="9" t="s">
        <v>175</v>
      </c>
      <c r="C5" s="9" t="s">
        <v>259</v>
      </c>
      <c r="D5" s="10" t="s">
        <v>176</v>
      </c>
      <c r="E5" s="10" t="s">
        <v>177</v>
      </c>
      <c r="F5" s="10" t="s">
        <v>260</v>
      </c>
      <c r="G5" s="10" t="s">
        <v>261</v>
      </c>
      <c r="H5" s="28" t="s">
        <v>55</v>
      </c>
      <c r="I5" s="11" t="s">
        <v>487</v>
      </c>
      <c r="J5" s="12"/>
      <c r="K5" s="13"/>
    </row>
    <row r="6" ht="15" customHeight="1" spans="1:11">
      <c r="A6" s="14"/>
      <c r="B6" s="14"/>
      <c r="C6" s="14"/>
      <c r="D6" s="15"/>
      <c r="E6" s="15"/>
      <c r="F6" s="15"/>
      <c r="G6" s="15"/>
      <c r="H6" s="29"/>
      <c r="I6" s="10" t="s">
        <v>58</v>
      </c>
      <c r="J6" s="10" t="s">
        <v>59</v>
      </c>
      <c r="K6" s="10" t="s">
        <v>60</v>
      </c>
    </row>
    <row r="7" ht="15" customHeight="1" spans="1:11">
      <c r="A7" s="17"/>
      <c r="B7" s="17"/>
      <c r="C7" s="17"/>
      <c r="D7" s="18"/>
      <c r="E7" s="18"/>
      <c r="F7" s="18"/>
      <c r="G7" s="18"/>
      <c r="H7" s="19"/>
      <c r="I7" s="18" t="s">
        <v>57</v>
      </c>
      <c r="J7" s="18"/>
      <c r="K7" s="18"/>
    </row>
    <row r="8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6">
        <v>10</v>
      </c>
      <c r="K8" s="36">
        <v>11</v>
      </c>
    </row>
    <row r="9" customHeight="1" spans="1:11">
      <c r="A9" s="30"/>
      <c r="B9" s="21"/>
      <c r="C9" s="30"/>
      <c r="D9" s="30"/>
      <c r="E9" s="30"/>
      <c r="F9" s="30"/>
      <c r="G9" s="30"/>
      <c r="H9" s="31"/>
      <c r="I9" s="37"/>
      <c r="J9" s="37"/>
      <c r="K9" s="31"/>
    </row>
    <row r="10" customHeight="1" spans="1:11">
      <c r="A10" s="32"/>
      <c r="B10" s="21"/>
      <c r="C10" s="21"/>
      <c r="D10" s="21"/>
      <c r="E10" s="21"/>
      <c r="F10" s="21"/>
      <c r="G10" s="21"/>
      <c r="H10" s="23"/>
      <c r="I10" s="23"/>
      <c r="J10" s="23"/>
      <c r="K10" s="31"/>
    </row>
    <row r="11" customHeight="1" spans="1:11">
      <c r="A11" s="33" t="s">
        <v>163</v>
      </c>
      <c r="B11" s="34"/>
      <c r="C11" s="34"/>
      <c r="D11" s="34"/>
      <c r="E11" s="34"/>
      <c r="F11" s="34"/>
      <c r="G11" s="35"/>
      <c r="H11" s="23"/>
      <c r="I11" s="23"/>
      <c r="J11" s="23"/>
      <c r="K11" s="31"/>
    </row>
    <row r="12" customHeight="1" spans="1:1">
      <c r="A12" s="7" t="s">
        <v>488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1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4.25" customHeight="1" outlineLevelCol="6"/>
  <cols>
    <col min="1" max="1" width="35.2857142857143" customWidth="1"/>
    <col min="2" max="4" width="28" customWidth="1"/>
    <col min="5" max="7" width="23.847619047619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2"/>
      <c r="G2" s="3" t="s">
        <v>489</v>
      </c>
    </row>
    <row r="3" ht="39" customHeight="1" spans="1:7">
      <c r="A3" s="4" t="str">
        <f>"2025"&amp;"年部门项目中期规划预算表"</f>
        <v>2025年部门项目中期规划预算表</v>
      </c>
      <c r="B3" s="4"/>
      <c r="C3" s="4"/>
      <c r="D3" s="4"/>
      <c r="E3" s="4"/>
      <c r="F3" s="4"/>
      <c r="G3" s="4"/>
    </row>
    <row r="4" customHeight="1" spans="1:7">
      <c r="A4" s="5" t="str">
        <f>"单位名称："&amp;"官渡区阿拉街道社区卫生服务中心"</f>
        <v>单位名称：官渡区阿拉街道社区卫生服务中心</v>
      </c>
      <c r="B4" s="6"/>
      <c r="C4" s="6"/>
      <c r="D4" s="6"/>
      <c r="E4" s="7"/>
      <c r="F4" s="7"/>
      <c r="G4" s="8" t="s">
        <v>1</v>
      </c>
    </row>
    <row r="5" customHeight="1" spans="1:7">
      <c r="A5" s="9" t="s">
        <v>259</v>
      </c>
      <c r="B5" s="9" t="s">
        <v>258</v>
      </c>
      <c r="C5" s="9" t="s">
        <v>175</v>
      </c>
      <c r="D5" s="10" t="s">
        <v>490</v>
      </c>
      <c r="E5" s="11" t="s">
        <v>58</v>
      </c>
      <c r="F5" s="12"/>
      <c r="G5" s="13"/>
    </row>
    <row r="6" ht="15" customHeight="1" spans="1:7">
      <c r="A6" s="14"/>
      <c r="B6" s="14"/>
      <c r="C6" s="14"/>
      <c r="D6" s="15"/>
      <c r="E6" s="16" t="str">
        <f>"2025"&amp;"年"</f>
        <v>2025年</v>
      </c>
      <c r="F6" s="10" t="str">
        <f>("2025"+1)&amp;"年"</f>
        <v>2026年</v>
      </c>
      <c r="G6" s="10" t="str">
        <f>("2025"+2)&amp;"年"</f>
        <v>2027年</v>
      </c>
    </row>
    <row r="7" ht="15" customHeight="1" spans="1:7">
      <c r="A7" s="17"/>
      <c r="B7" s="17"/>
      <c r="C7" s="17"/>
      <c r="D7" s="18"/>
      <c r="E7" s="19"/>
      <c r="F7" s="18" t="s">
        <v>57</v>
      </c>
      <c r="G7" s="18"/>
    </row>
    <row r="8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customHeight="1" spans="1:7">
      <c r="A9" s="21" t="s">
        <v>70</v>
      </c>
      <c r="B9" s="22"/>
      <c r="C9" s="22"/>
      <c r="D9" s="21"/>
      <c r="E9" s="23">
        <v>440000</v>
      </c>
      <c r="F9" s="23">
        <v>238800</v>
      </c>
      <c r="G9" s="23">
        <v>238800</v>
      </c>
    </row>
    <row r="10" customHeight="1" spans="1:7">
      <c r="A10" s="21"/>
      <c r="B10" s="21" t="s">
        <v>491</v>
      </c>
      <c r="C10" s="21" t="s">
        <v>266</v>
      </c>
      <c r="D10" s="21" t="s">
        <v>492</v>
      </c>
      <c r="E10" s="23">
        <v>45000</v>
      </c>
      <c r="F10" s="23">
        <v>45000</v>
      </c>
      <c r="G10" s="23">
        <v>45000</v>
      </c>
    </row>
    <row r="11" customHeight="1" spans="1:7">
      <c r="A11" s="24"/>
      <c r="B11" s="21" t="s">
        <v>491</v>
      </c>
      <c r="C11" s="21" t="s">
        <v>268</v>
      </c>
      <c r="D11" s="21" t="s">
        <v>492</v>
      </c>
      <c r="E11" s="23">
        <v>28000</v>
      </c>
      <c r="F11" s="23">
        <v>28000</v>
      </c>
      <c r="G11" s="23">
        <v>28000</v>
      </c>
    </row>
    <row r="12" customHeight="1" spans="1:7">
      <c r="A12" s="24"/>
      <c r="B12" s="21" t="s">
        <v>491</v>
      </c>
      <c r="C12" s="21" t="s">
        <v>270</v>
      </c>
      <c r="D12" s="21" t="s">
        <v>492</v>
      </c>
      <c r="E12" s="23">
        <v>9600</v>
      </c>
      <c r="F12" s="23">
        <v>40800</v>
      </c>
      <c r="G12" s="23">
        <v>40800</v>
      </c>
    </row>
    <row r="13" customHeight="1" spans="1:7">
      <c r="A13" s="24"/>
      <c r="B13" s="21" t="s">
        <v>491</v>
      </c>
      <c r="C13" s="21" t="s">
        <v>272</v>
      </c>
      <c r="D13" s="21" t="s">
        <v>492</v>
      </c>
      <c r="E13" s="23">
        <v>40000</v>
      </c>
      <c r="F13" s="23">
        <v>50000</v>
      </c>
      <c r="G13" s="23">
        <v>50000</v>
      </c>
    </row>
    <row r="14" customHeight="1" spans="1:7">
      <c r="A14" s="24"/>
      <c r="B14" s="21" t="s">
        <v>491</v>
      </c>
      <c r="C14" s="21" t="s">
        <v>274</v>
      </c>
      <c r="D14" s="21" t="s">
        <v>492</v>
      </c>
      <c r="E14" s="23">
        <v>40000</v>
      </c>
      <c r="F14" s="23">
        <v>40000</v>
      </c>
      <c r="G14" s="23">
        <v>40000</v>
      </c>
    </row>
    <row r="15" customHeight="1" spans="1:7">
      <c r="A15" s="24"/>
      <c r="B15" s="21" t="s">
        <v>491</v>
      </c>
      <c r="C15" s="21" t="s">
        <v>276</v>
      </c>
      <c r="D15" s="21" t="s">
        <v>492</v>
      </c>
      <c r="E15" s="23">
        <v>10000</v>
      </c>
      <c r="F15" s="23">
        <v>10000</v>
      </c>
      <c r="G15" s="23">
        <v>10000</v>
      </c>
    </row>
    <row r="16" customHeight="1" spans="1:7">
      <c r="A16" s="24"/>
      <c r="B16" s="21" t="s">
        <v>491</v>
      </c>
      <c r="C16" s="21" t="s">
        <v>278</v>
      </c>
      <c r="D16" s="21" t="s">
        <v>492</v>
      </c>
      <c r="E16" s="23">
        <v>25000</v>
      </c>
      <c r="F16" s="23">
        <v>25000</v>
      </c>
      <c r="G16" s="23">
        <v>25000</v>
      </c>
    </row>
    <row r="17" customHeight="1" spans="1:7">
      <c r="A17" s="24"/>
      <c r="B17" s="21" t="s">
        <v>491</v>
      </c>
      <c r="C17" s="21" t="s">
        <v>280</v>
      </c>
      <c r="D17" s="21" t="s">
        <v>492</v>
      </c>
      <c r="E17" s="23">
        <v>242400</v>
      </c>
      <c r="F17" s="23"/>
      <c r="G17" s="23"/>
    </row>
    <row r="18" customHeight="1" spans="1:7">
      <c r="A18" s="25" t="s">
        <v>55</v>
      </c>
      <c r="B18" s="26" t="s">
        <v>493</v>
      </c>
      <c r="C18" s="26"/>
      <c r="D18" s="27"/>
      <c r="E18" s="23">
        <v>440000</v>
      </c>
      <c r="F18" s="23">
        <v>238800</v>
      </c>
      <c r="G18" s="23">
        <v>238800</v>
      </c>
    </row>
  </sheetData>
  <mergeCells count="11">
    <mergeCell ref="A3:G3"/>
    <mergeCell ref="A4:D4"/>
    <mergeCell ref="E5:G5"/>
    <mergeCell ref="A18:D18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10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142857142857" defaultRowHeight="12.75" customHeight="1"/>
  <cols>
    <col min="1" max="1" width="15.8952380952381" customWidth="1"/>
    <col min="2" max="2" width="35" customWidth="1"/>
    <col min="3" max="19" width="22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Height="1" spans="1:1">
      <c r="A2" s="64" t="s">
        <v>52</v>
      </c>
    </row>
    <row r="3" ht="33" customHeight="1" spans="1:1">
      <c r="A3" s="41" t="str">
        <f>"2025"&amp;"年部门收入预算表"</f>
        <v>2025年部门收入预算表</v>
      </c>
    </row>
    <row r="4" customHeight="1" spans="1:19">
      <c r="A4" s="44" t="str">
        <f>"单位名称："&amp;"官渡区阿拉街道社区卫生服务中心"</f>
        <v>单位名称：官渡区阿拉街道社区卫生服务中心</v>
      </c>
      <c r="S4" s="46" t="s">
        <v>1</v>
      </c>
    </row>
    <row r="5" customHeight="1" spans="1:19">
      <c r="A5" s="184" t="s">
        <v>53</v>
      </c>
      <c r="B5" s="185" t="s">
        <v>54</v>
      </c>
      <c r="C5" s="185" t="s">
        <v>55</v>
      </c>
      <c r="D5" s="186" t="s">
        <v>56</v>
      </c>
      <c r="E5" s="186"/>
      <c r="F5" s="186"/>
      <c r="G5" s="186"/>
      <c r="H5" s="186"/>
      <c r="I5" s="133"/>
      <c r="J5" s="186"/>
      <c r="K5" s="186"/>
      <c r="L5" s="186"/>
      <c r="M5" s="186"/>
      <c r="N5" s="192"/>
      <c r="O5" s="186" t="s">
        <v>45</v>
      </c>
      <c r="P5" s="186"/>
      <c r="Q5" s="186"/>
      <c r="R5" s="186"/>
      <c r="S5" s="192"/>
    </row>
    <row r="6" ht="15" customHeight="1" spans="1:19">
      <c r="A6" s="187"/>
      <c r="B6" s="188"/>
      <c r="C6" s="188"/>
      <c r="D6" s="188" t="s">
        <v>57</v>
      </c>
      <c r="E6" s="188" t="s">
        <v>58</v>
      </c>
      <c r="F6" s="188" t="s">
        <v>59</v>
      </c>
      <c r="G6" s="188" t="s">
        <v>60</v>
      </c>
      <c r="H6" s="188" t="s">
        <v>61</v>
      </c>
      <c r="I6" s="193" t="s">
        <v>62</v>
      </c>
      <c r="J6" s="194"/>
      <c r="K6" s="194"/>
      <c r="L6" s="194"/>
      <c r="M6" s="194"/>
      <c r="N6" s="195"/>
      <c r="O6" s="188" t="s">
        <v>57</v>
      </c>
      <c r="P6" s="188" t="s">
        <v>58</v>
      </c>
      <c r="Q6" s="188" t="s">
        <v>59</v>
      </c>
      <c r="R6" s="188" t="s">
        <v>60</v>
      </c>
      <c r="S6" s="188" t="s">
        <v>63</v>
      </c>
    </row>
    <row r="7" ht="15" customHeight="1" spans="1:19">
      <c r="A7" s="189"/>
      <c r="B7" s="106"/>
      <c r="C7" s="115"/>
      <c r="D7" s="115"/>
      <c r="E7" s="115"/>
      <c r="F7" s="115"/>
      <c r="G7" s="115"/>
      <c r="H7" s="115"/>
      <c r="I7" s="71" t="s">
        <v>57</v>
      </c>
      <c r="J7" s="195" t="s">
        <v>64</v>
      </c>
      <c r="K7" s="195" t="s">
        <v>65</v>
      </c>
      <c r="L7" s="195" t="s">
        <v>66</v>
      </c>
      <c r="M7" s="195" t="s">
        <v>67</v>
      </c>
      <c r="N7" s="195" t="s">
        <v>68</v>
      </c>
      <c r="O7" s="196"/>
      <c r="P7" s="196"/>
      <c r="Q7" s="196"/>
      <c r="R7" s="196"/>
      <c r="S7" s="115"/>
    </row>
    <row r="8" customHeight="1" spans="1:19">
      <c r="A8" s="190">
        <v>1</v>
      </c>
      <c r="B8" s="190">
        <v>2</v>
      </c>
      <c r="C8" s="190">
        <v>3</v>
      </c>
      <c r="D8" s="190">
        <v>4</v>
      </c>
      <c r="E8" s="190">
        <v>5</v>
      </c>
      <c r="F8" s="190">
        <v>6</v>
      </c>
      <c r="G8" s="190">
        <v>7</v>
      </c>
      <c r="H8" s="190">
        <v>8</v>
      </c>
      <c r="I8" s="71">
        <v>9</v>
      </c>
      <c r="J8" s="190">
        <v>10</v>
      </c>
      <c r="K8" s="190">
        <v>11</v>
      </c>
      <c r="L8" s="190">
        <v>12</v>
      </c>
      <c r="M8" s="190">
        <v>13</v>
      </c>
      <c r="N8" s="190">
        <v>14</v>
      </c>
      <c r="O8" s="190">
        <v>15</v>
      </c>
      <c r="P8" s="190">
        <v>16</v>
      </c>
      <c r="Q8" s="190">
        <v>17</v>
      </c>
      <c r="R8" s="190">
        <v>18</v>
      </c>
      <c r="S8" s="190">
        <v>19</v>
      </c>
    </row>
    <row r="9" customHeight="1" spans="1:19">
      <c r="A9" s="21" t="s">
        <v>69</v>
      </c>
      <c r="B9" s="21" t="s">
        <v>70</v>
      </c>
      <c r="C9" s="80">
        <v>10414657.12</v>
      </c>
      <c r="D9" s="80">
        <v>10414657.12</v>
      </c>
      <c r="E9" s="80">
        <v>5814657.12</v>
      </c>
      <c r="F9" s="80"/>
      <c r="G9" s="80"/>
      <c r="H9" s="80"/>
      <c r="I9" s="80">
        <v>4600000</v>
      </c>
      <c r="J9" s="80">
        <v>3000000</v>
      </c>
      <c r="K9" s="80"/>
      <c r="L9" s="80"/>
      <c r="M9" s="80"/>
      <c r="N9" s="80">
        <v>1600000</v>
      </c>
      <c r="O9" s="80"/>
      <c r="P9" s="80"/>
      <c r="Q9" s="80"/>
      <c r="R9" s="80"/>
      <c r="S9" s="80"/>
    </row>
    <row r="10" customHeight="1" spans="1:19">
      <c r="A10" s="49" t="s">
        <v>55</v>
      </c>
      <c r="B10" s="191"/>
      <c r="C10" s="80">
        <v>10414657.12</v>
      </c>
      <c r="D10" s="80">
        <v>10414657.12</v>
      </c>
      <c r="E10" s="80">
        <v>5814657.12</v>
      </c>
      <c r="F10" s="80"/>
      <c r="G10" s="80"/>
      <c r="H10" s="80"/>
      <c r="I10" s="80">
        <v>4600000</v>
      </c>
      <c r="J10" s="80">
        <v>3000000</v>
      </c>
      <c r="K10" s="80"/>
      <c r="L10" s="80"/>
      <c r="M10" s="80"/>
      <c r="N10" s="80">
        <v>1600000</v>
      </c>
      <c r="O10" s="80"/>
      <c r="P10" s="80"/>
      <c r="Q10" s="80"/>
      <c r="R10" s="80"/>
      <c r="S10" s="80"/>
    </row>
  </sheetData>
  <mergeCells count="20">
    <mergeCell ref="A2:S2"/>
    <mergeCell ref="A3:S3"/>
    <mergeCell ref="A4:B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59722222222222" right="0.959722222222222" top="0.719444444444444" bottom="0.719444444444444" header="0" footer="0"/>
  <pageSetup paperSize="9" orientation="landscape"/>
  <headerFooter alignWithMargins="0"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22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142857142857" defaultRowHeight="12.75" customHeight="1"/>
  <cols>
    <col min="1" max="1" width="14.2857142857143" customWidth="1"/>
    <col min="2" max="2" width="37.5714285714286" customWidth="1"/>
    <col min="3" max="8" width="24.5714285714286" customWidth="1"/>
    <col min="9" max="9" width="26.7142857142857" customWidth="1"/>
    <col min="10" max="11" width="24.4190476190476" customWidth="1"/>
    <col min="12" max="15" width="24.5714285714286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Height="1" spans="1:1">
      <c r="A2" s="46" t="s">
        <v>71</v>
      </c>
    </row>
    <row r="3" ht="30" customHeight="1" spans="1:1">
      <c r="A3" s="41" t="str">
        <f>"2025"&amp;"年部门支出预算表"</f>
        <v>2025年部门支出预算表</v>
      </c>
    </row>
    <row r="4" customHeight="1" spans="1:15">
      <c r="A4" s="44" t="str">
        <f>"单位名称："&amp;"官渡区阿拉街道社区卫生服务中心"</f>
        <v>单位名称：官渡区阿拉街道社区卫生服务中心</v>
      </c>
      <c r="O4" s="46" t="s">
        <v>1</v>
      </c>
    </row>
    <row r="5" customHeight="1" spans="1:15">
      <c r="A5" s="170" t="s">
        <v>72</v>
      </c>
      <c r="B5" s="170" t="s">
        <v>73</v>
      </c>
      <c r="C5" s="170" t="s">
        <v>55</v>
      </c>
      <c r="D5" s="171" t="s">
        <v>58</v>
      </c>
      <c r="E5" s="172"/>
      <c r="F5" s="173"/>
      <c r="G5" s="174" t="s">
        <v>59</v>
      </c>
      <c r="H5" s="174" t="s">
        <v>60</v>
      </c>
      <c r="I5" s="174" t="s">
        <v>74</v>
      </c>
      <c r="J5" s="171" t="s">
        <v>62</v>
      </c>
      <c r="K5" s="172"/>
      <c r="L5" s="172"/>
      <c r="M5" s="172"/>
      <c r="N5" s="181"/>
      <c r="O5" s="182"/>
    </row>
    <row r="6" customHeight="1" spans="1:15">
      <c r="A6" s="175"/>
      <c r="B6" s="175"/>
      <c r="C6" s="176"/>
      <c r="D6" s="177" t="s">
        <v>57</v>
      </c>
      <c r="E6" s="177" t="s">
        <v>75</v>
      </c>
      <c r="F6" s="177" t="s">
        <v>76</v>
      </c>
      <c r="G6" s="176"/>
      <c r="H6" s="176"/>
      <c r="I6" s="183"/>
      <c r="J6" s="177" t="s">
        <v>57</v>
      </c>
      <c r="K6" s="164" t="s">
        <v>77</v>
      </c>
      <c r="L6" s="164" t="s">
        <v>78</v>
      </c>
      <c r="M6" s="164" t="s">
        <v>79</v>
      </c>
      <c r="N6" s="164" t="s">
        <v>80</v>
      </c>
      <c r="O6" s="164" t="s">
        <v>81</v>
      </c>
    </row>
    <row r="7" customHeight="1" spans="1:15">
      <c r="A7" s="52" t="s">
        <v>82</v>
      </c>
      <c r="B7" s="52" t="s">
        <v>83</v>
      </c>
      <c r="C7" s="52" t="s">
        <v>84</v>
      </c>
      <c r="D7" s="56" t="s">
        <v>85</v>
      </c>
      <c r="E7" s="56" t="s">
        <v>86</v>
      </c>
      <c r="F7" s="56" t="s">
        <v>87</v>
      </c>
      <c r="G7" s="56" t="s">
        <v>88</v>
      </c>
      <c r="H7" s="56" t="s">
        <v>89</v>
      </c>
      <c r="I7" s="56" t="s">
        <v>90</v>
      </c>
      <c r="J7" s="56" t="s">
        <v>91</v>
      </c>
      <c r="K7" s="56" t="s">
        <v>92</v>
      </c>
      <c r="L7" s="56" t="s">
        <v>93</v>
      </c>
      <c r="M7" s="56" t="s">
        <v>94</v>
      </c>
      <c r="N7" s="52" t="s">
        <v>95</v>
      </c>
      <c r="O7" s="56" t="s">
        <v>96</v>
      </c>
    </row>
    <row r="8" customHeight="1" spans="1:15">
      <c r="A8" s="57" t="s">
        <v>97</v>
      </c>
      <c r="B8" s="57" t="s">
        <v>98</v>
      </c>
      <c r="C8" s="80">
        <v>1038837.12</v>
      </c>
      <c r="D8" s="80">
        <v>1038837.12</v>
      </c>
      <c r="E8" s="80">
        <v>1038837.12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customHeight="1" spans="1:15">
      <c r="A9" s="178" t="s">
        <v>99</v>
      </c>
      <c r="B9" s="178" t="s">
        <v>100</v>
      </c>
      <c r="C9" s="80">
        <v>1038837.12</v>
      </c>
      <c r="D9" s="80">
        <v>1038837.12</v>
      </c>
      <c r="E9" s="80">
        <v>1038837.12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customHeight="1" spans="1:15">
      <c r="A10" s="179" t="s">
        <v>101</v>
      </c>
      <c r="B10" s="179" t="s">
        <v>102</v>
      </c>
      <c r="C10" s="80">
        <v>325440</v>
      </c>
      <c r="D10" s="80">
        <v>325440</v>
      </c>
      <c r="E10" s="80">
        <v>325440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customHeight="1" spans="1:15">
      <c r="A11" s="179" t="s">
        <v>103</v>
      </c>
      <c r="B11" s="179" t="s">
        <v>104</v>
      </c>
      <c r="C11" s="80">
        <v>475598.08</v>
      </c>
      <c r="D11" s="80">
        <v>475598.08</v>
      </c>
      <c r="E11" s="80">
        <v>475598.08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</row>
    <row r="12" customHeight="1" spans="1:15">
      <c r="A12" s="179" t="s">
        <v>105</v>
      </c>
      <c r="B12" s="179" t="s">
        <v>106</v>
      </c>
      <c r="C12" s="80">
        <v>237799.04</v>
      </c>
      <c r="D12" s="80">
        <v>237799.04</v>
      </c>
      <c r="E12" s="80">
        <v>237799.04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</row>
    <row r="13" customHeight="1" spans="1:15">
      <c r="A13" s="57" t="s">
        <v>107</v>
      </c>
      <c r="B13" s="57" t="s">
        <v>108</v>
      </c>
      <c r="C13" s="80">
        <v>8904544</v>
      </c>
      <c r="D13" s="80">
        <v>4304544</v>
      </c>
      <c r="E13" s="80">
        <v>3864544</v>
      </c>
      <c r="F13" s="80">
        <v>440000</v>
      </c>
      <c r="G13" s="80"/>
      <c r="H13" s="80"/>
      <c r="I13" s="80"/>
      <c r="J13" s="80">
        <v>4600000</v>
      </c>
      <c r="K13" s="80">
        <v>3000000</v>
      </c>
      <c r="L13" s="80"/>
      <c r="M13" s="80"/>
      <c r="N13" s="80"/>
      <c r="O13" s="80">
        <v>1600000</v>
      </c>
    </row>
    <row r="14" customHeight="1" spans="1:15">
      <c r="A14" s="178" t="s">
        <v>109</v>
      </c>
      <c r="B14" s="178" t="s">
        <v>110</v>
      </c>
      <c r="C14" s="80">
        <v>8509197</v>
      </c>
      <c r="D14" s="80">
        <v>3909197</v>
      </c>
      <c r="E14" s="80">
        <v>3469197</v>
      </c>
      <c r="F14" s="80">
        <v>440000</v>
      </c>
      <c r="G14" s="80"/>
      <c r="H14" s="80"/>
      <c r="I14" s="80"/>
      <c r="J14" s="80">
        <v>4600000</v>
      </c>
      <c r="K14" s="80">
        <v>3000000</v>
      </c>
      <c r="L14" s="80"/>
      <c r="M14" s="80"/>
      <c r="N14" s="80"/>
      <c r="O14" s="80">
        <v>1600000</v>
      </c>
    </row>
    <row r="15" customHeight="1" spans="1:15">
      <c r="A15" s="179" t="s">
        <v>111</v>
      </c>
      <c r="B15" s="179" t="s">
        <v>112</v>
      </c>
      <c r="C15" s="80">
        <v>8509197</v>
      </c>
      <c r="D15" s="80">
        <v>3909197</v>
      </c>
      <c r="E15" s="80">
        <v>3469197</v>
      </c>
      <c r="F15" s="80">
        <v>440000</v>
      </c>
      <c r="G15" s="80"/>
      <c r="H15" s="80"/>
      <c r="I15" s="80"/>
      <c r="J15" s="80">
        <v>4600000</v>
      </c>
      <c r="K15" s="80">
        <v>3000000</v>
      </c>
      <c r="L15" s="80"/>
      <c r="M15" s="80"/>
      <c r="N15" s="80"/>
      <c r="O15" s="80">
        <v>1600000</v>
      </c>
    </row>
    <row r="16" customHeight="1" spans="1:15">
      <c r="A16" s="178" t="s">
        <v>113</v>
      </c>
      <c r="B16" s="178" t="s">
        <v>114</v>
      </c>
      <c r="C16" s="80">
        <v>395347</v>
      </c>
      <c r="D16" s="80">
        <v>395347</v>
      </c>
      <c r="E16" s="80">
        <v>395347</v>
      </c>
      <c r="F16" s="80"/>
      <c r="G16" s="80"/>
      <c r="H16" s="80"/>
      <c r="I16" s="80"/>
      <c r="J16" s="80"/>
      <c r="K16" s="80"/>
      <c r="L16" s="80"/>
      <c r="M16" s="80"/>
      <c r="N16" s="80"/>
      <c r="O16" s="80"/>
    </row>
    <row r="17" customHeight="1" spans="1:15">
      <c r="A17" s="179" t="s">
        <v>115</v>
      </c>
      <c r="B17" s="179" t="s">
        <v>116</v>
      </c>
      <c r="C17" s="80">
        <v>223876.68</v>
      </c>
      <c r="D17" s="80">
        <v>223876.68</v>
      </c>
      <c r="E17" s="80">
        <v>223876.68</v>
      </c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customHeight="1" spans="1:15">
      <c r="A18" s="179" t="s">
        <v>117</v>
      </c>
      <c r="B18" s="179" t="s">
        <v>118</v>
      </c>
      <c r="C18" s="80">
        <v>171470.32</v>
      </c>
      <c r="D18" s="80">
        <v>171470.32</v>
      </c>
      <c r="E18" s="80">
        <v>171470.32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</row>
    <row r="19" customHeight="1" spans="1:15">
      <c r="A19" s="57" t="s">
        <v>119</v>
      </c>
      <c r="B19" s="57" t="s">
        <v>120</v>
      </c>
      <c r="C19" s="80">
        <v>471276</v>
      </c>
      <c r="D19" s="80">
        <v>471276</v>
      </c>
      <c r="E19" s="80">
        <v>471276</v>
      </c>
      <c r="F19" s="80"/>
      <c r="G19" s="80"/>
      <c r="H19" s="80"/>
      <c r="I19" s="80"/>
      <c r="J19" s="80"/>
      <c r="K19" s="80"/>
      <c r="L19" s="80"/>
      <c r="M19" s="80"/>
      <c r="N19" s="80"/>
      <c r="O19" s="80"/>
    </row>
    <row r="20" customHeight="1" spans="1:15">
      <c r="A20" s="178" t="s">
        <v>121</v>
      </c>
      <c r="B20" s="178" t="s">
        <v>122</v>
      </c>
      <c r="C20" s="80">
        <v>471276</v>
      </c>
      <c r="D20" s="80">
        <v>471276</v>
      </c>
      <c r="E20" s="80">
        <v>471276</v>
      </c>
      <c r="F20" s="80"/>
      <c r="G20" s="80"/>
      <c r="H20" s="80"/>
      <c r="I20" s="80"/>
      <c r="J20" s="80"/>
      <c r="K20" s="80"/>
      <c r="L20" s="80"/>
      <c r="M20" s="80"/>
      <c r="N20" s="80"/>
      <c r="O20" s="80"/>
    </row>
    <row r="21" customHeight="1" spans="1:15">
      <c r="A21" s="179" t="s">
        <v>123</v>
      </c>
      <c r="B21" s="179" t="s">
        <v>124</v>
      </c>
      <c r="C21" s="80">
        <v>471276</v>
      </c>
      <c r="D21" s="80">
        <v>471276</v>
      </c>
      <c r="E21" s="80">
        <v>471276</v>
      </c>
      <c r="F21" s="80"/>
      <c r="G21" s="80"/>
      <c r="H21" s="80"/>
      <c r="I21" s="80"/>
      <c r="J21" s="80"/>
      <c r="K21" s="80"/>
      <c r="L21" s="80"/>
      <c r="M21" s="80"/>
      <c r="N21" s="80"/>
      <c r="O21" s="80"/>
    </row>
    <row r="22" customHeight="1" spans="1:15">
      <c r="A22" s="180" t="s">
        <v>55</v>
      </c>
      <c r="B22" s="35"/>
      <c r="C22" s="80">
        <v>10414657.12</v>
      </c>
      <c r="D22" s="80">
        <v>5814657.12</v>
      </c>
      <c r="E22" s="80">
        <v>5374657.12</v>
      </c>
      <c r="F22" s="80">
        <v>440000</v>
      </c>
      <c r="G22" s="80"/>
      <c r="H22" s="80"/>
      <c r="I22" s="80"/>
      <c r="J22" s="80">
        <v>4600000</v>
      </c>
      <c r="K22" s="80">
        <v>3000000</v>
      </c>
      <c r="L22" s="80"/>
      <c r="M22" s="80"/>
      <c r="N22" s="80"/>
      <c r="O22" s="80">
        <v>1600000</v>
      </c>
    </row>
  </sheetData>
  <mergeCells count="12">
    <mergeCell ref="A2:O2"/>
    <mergeCell ref="A3:O3"/>
    <mergeCell ref="A4:B4"/>
    <mergeCell ref="D5:F5"/>
    <mergeCell ref="J5:O5"/>
    <mergeCell ref="A22:B22"/>
    <mergeCell ref="A5:A6"/>
    <mergeCell ref="B5:B6"/>
    <mergeCell ref="C5:C6"/>
    <mergeCell ref="G5:G6"/>
    <mergeCell ref="H5:H6"/>
    <mergeCell ref="I5:I6"/>
  </mergeCells>
  <printOptions horizontalCentered="1"/>
  <pageMargins left="0.959722222222222" right="0.959722222222222" top="0.719444444444444" bottom="0.719444444444444" header="0" footer="0"/>
  <pageSetup paperSize="9" orientation="landscape"/>
  <headerFooter alignWithMargins="0"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A1" sqref="A1"/>
    </sheetView>
  </sheetViews>
  <sheetFormatPr defaultColWidth="8.57142857142857" defaultRowHeight="12.75" customHeight="1" outlineLevelCol="3"/>
  <cols>
    <col min="1" max="4" width="35.5714285714286" customWidth="1"/>
  </cols>
  <sheetData>
    <row r="1" customHeight="1" spans="1:4">
      <c r="A1" s="1"/>
      <c r="B1" s="1"/>
      <c r="C1" s="1"/>
      <c r="D1" s="1"/>
    </row>
    <row r="2" customHeight="1" spans="1:4">
      <c r="A2" s="42"/>
      <c r="B2" s="46"/>
      <c r="C2" s="46"/>
      <c r="D2" s="46" t="s">
        <v>125</v>
      </c>
    </row>
    <row r="3" ht="31" customHeight="1" spans="1:1">
      <c r="A3" s="41" t="str">
        <f>"2025"&amp;"年部门财政拨款收支预算总表"</f>
        <v>2025年部门财政拨款收支预算总表</v>
      </c>
    </row>
    <row r="4" customHeight="1" spans="1:4">
      <c r="A4" s="44" t="str">
        <f>"单位名称："&amp;"官渡区阿拉街道社区卫生服务中心"</f>
        <v>单位名称：官渡区阿拉街道社区卫生服务中心</v>
      </c>
      <c r="B4" s="163"/>
      <c r="D4" s="46" t="s">
        <v>1</v>
      </c>
    </row>
    <row r="5" customHeight="1" spans="1:4">
      <c r="A5" s="164" t="s">
        <v>2</v>
      </c>
      <c r="B5" s="165"/>
      <c r="C5" s="164" t="s">
        <v>3</v>
      </c>
      <c r="D5" s="165"/>
    </row>
    <row r="6" customHeight="1" spans="1:4">
      <c r="A6" s="164" t="s">
        <v>4</v>
      </c>
      <c r="B6" s="164" t="s">
        <v>5</v>
      </c>
      <c r="C6" s="164" t="s">
        <v>6</v>
      </c>
      <c r="D6" s="164" t="s">
        <v>5</v>
      </c>
    </row>
    <row r="7" customHeight="1" spans="1:4">
      <c r="A7" s="166" t="s">
        <v>126</v>
      </c>
      <c r="B7" s="80">
        <v>5814657.12</v>
      </c>
      <c r="C7" s="166" t="s">
        <v>127</v>
      </c>
      <c r="D7" s="80">
        <v>5814657.12</v>
      </c>
    </row>
    <row r="8" customHeight="1" spans="1:4">
      <c r="A8" s="166" t="s">
        <v>128</v>
      </c>
      <c r="B8" s="80">
        <v>5814657.12</v>
      </c>
      <c r="C8" s="166" t="s">
        <v>129</v>
      </c>
      <c r="D8" s="80"/>
    </row>
    <row r="9" customHeight="1" spans="1:4">
      <c r="A9" s="166" t="s">
        <v>130</v>
      </c>
      <c r="B9" s="80"/>
      <c r="C9" s="166" t="s">
        <v>131</v>
      </c>
      <c r="D9" s="80"/>
    </row>
    <row r="10" customHeight="1" spans="1:4">
      <c r="A10" s="166" t="s">
        <v>132</v>
      </c>
      <c r="B10" s="80"/>
      <c r="C10" s="166" t="s">
        <v>133</v>
      </c>
      <c r="D10" s="80"/>
    </row>
    <row r="11" customHeight="1" spans="1:4">
      <c r="A11" s="166" t="s">
        <v>134</v>
      </c>
      <c r="B11" s="80"/>
      <c r="C11" s="166" t="s">
        <v>135</v>
      </c>
      <c r="D11" s="80"/>
    </row>
    <row r="12" customHeight="1" spans="1:4">
      <c r="A12" s="166" t="s">
        <v>128</v>
      </c>
      <c r="B12" s="80"/>
      <c r="C12" s="166" t="s">
        <v>136</v>
      </c>
      <c r="D12" s="80"/>
    </row>
    <row r="13" customHeight="1" spans="1:4">
      <c r="A13" s="147" t="s">
        <v>130</v>
      </c>
      <c r="B13" s="80"/>
      <c r="C13" s="69" t="s">
        <v>137</v>
      </c>
      <c r="D13" s="80"/>
    </row>
    <row r="14" customHeight="1" spans="1:4">
      <c r="A14" s="147" t="s">
        <v>132</v>
      </c>
      <c r="B14" s="80"/>
      <c r="C14" s="69" t="s">
        <v>138</v>
      </c>
      <c r="D14" s="80"/>
    </row>
    <row r="15" customHeight="1" spans="1:4">
      <c r="A15" s="167"/>
      <c r="B15" s="80"/>
      <c r="C15" s="69" t="s">
        <v>139</v>
      </c>
      <c r="D15" s="80">
        <v>1038837.12</v>
      </c>
    </row>
    <row r="16" customHeight="1" spans="1:4">
      <c r="A16" s="167"/>
      <c r="B16" s="80"/>
      <c r="C16" s="69" t="s">
        <v>140</v>
      </c>
      <c r="D16" s="80">
        <v>4304544</v>
      </c>
    </row>
    <row r="17" customHeight="1" spans="1:4">
      <c r="A17" s="167"/>
      <c r="B17" s="80"/>
      <c r="C17" s="69" t="s">
        <v>141</v>
      </c>
      <c r="D17" s="80"/>
    </row>
    <row r="18" customHeight="1" spans="1:4">
      <c r="A18" s="167"/>
      <c r="B18" s="80"/>
      <c r="C18" s="69" t="s">
        <v>142</v>
      </c>
      <c r="D18" s="80"/>
    </row>
    <row r="19" customHeight="1" spans="1:4">
      <c r="A19" s="167"/>
      <c r="B19" s="80"/>
      <c r="C19" s="69" t="s">
        <v>143</v>
      </c>
      <c r="D19" s="80"/>
    </row>
    <row r="20" customHeight="1" spans="1:4">
      <c r="A20" s="167"/>
      <c r="B20" s="80"/>
      <c r="C20" s="69" t="s">
        <v>144</v>
      </c>
      <c r="D20" s="80"/>
    </row>
    <row r="21" customHeight="1" spans="1:4">
      <c r="A21" s="167"/>
      <c r="B21" s="80"/>
      <c r="C21" s="69" t="s">
        <v>145</v>
      </c>
      <c r="D21" s="80"/>
    </row>
    <row r="22" customHeight="1" spans="1:4">
      <c r="A22" s="167"/>
      <c r="B22" s="80"/>
      <c r="C22" s="69" t="s">
        <v>146</v>
      </c>
      <c r="D22" s="80"/>
    </row>
    <row r="23" customHeight="1" spans="1:4">
      <c r="A23" s="167"/>
      <c r="B23" s="80"/>
      <c r="C23" s="69" t="s">
        <v>147</v>
      </c>
      <c r="D23" s="80"/>
    </row>
    <row r="24" customHeight="1" spans="1:4">
      <c r="A24" s="167"/>
      <c r="B24" s="80"/>
      <c r="C24" s="69" t="s">
        <v>148</v>
      </c>
      <c r="D24" s="80"/>
    </row>
    <row r="25" customHeight="1" spans="1:4">
      <c r="A25" s="167"/>
      <c r="B25" s="80"/>
      <c r="C25" s="69" t="s">
        <v>149</v>
      </c>
      <c r="D25" s="80"/>
    </row>
    <row r="26" customHeight="1" spans="1:4">
      <c r="A26" s="167"/>
      <c r="B26" s="80"/>
      <c r="C26" s="69" t="s">
        <v>150</v>
      </c>
      <c r="D26" s="80">
        <v>471276</v>
      </c>
    </row>
    <row r="27" customHeight="1" spans="1:4">
      <c r="A27" s="167"/>
      <c r="B27" s="80"/>
      <c r="C27" s="69" t="s">
        <v>151</v>
      </c>
      <c r="D27" s="80"/>
    </row>
    <row r="28" customHeight="1" spans="1:4">
      <c r="A28" s="167"/>
      <c r="B28" s="80"/>
      <c r="C28" s="69" t="s">
        <v>152</v>
      </c>
      <c r="D28" s="80"/>
    </row>
    <row r="29" customHeight="1" spans="1:4">
      <c r="A29" s="167"/>
      <c r="B29" s="80"/>
      <c r="C29" s="69" t="s">
        <v>153</v>
      </c>
      <c r="D29" s="80"/>
    </row>
    <row r="30" customHeight="1" spans="1:4">
      <c r="A30" s="167"/>
      <c r="B30" s="80"/>
      <c r="C30" s="69" t="s">
        <v>154</v>
      </c>
      <c r="D30" s="80"/>
    </row>
    <row r="31" customHeight="1" spans="1:4">
      <c r="A31" s="167"/>
      <c r="B31" s="80"/>
      <c r="C31" s="69" t="s">
        <v>155</v>
      </c>
      <c r="D31" s="80"/>
    </row>
    <row r="32" customHeight="1" spans="1:4">
      <c r="A32" s="167"/>
      <c r="B32" s="80"/>
      <c r="C32" s="147" t="s">
        <v>156</v>
      </c>
      <c r="D32" s="80"/>
    </row>
    <row r="33" customHeight="1" spans="1:4">
      <c r="A33" s="167"/>
      <c r="B33" s="80"/>
      <c r="C33" s="147" t="s">
        <v>157</v>
      </c>
      <c r="D33" s="80"/>
    </row>
    <row r="34" customHeight="1" spans="1:4">
      <c r="A34" s="167"/>
      <c r="B34" s="80"/>
      <c r="C34" s="30" t="s">
        <v>158</v>
      </c>
      <c r="D34" s="80"/>
    </row>
    <row r="35" customHeight="1" spans="1:4">
      <c r="A35" s="168" t="s">
        <v>50</v>
      </c>
      <c r="B35" s="169">
        <v>5814657.12</v>
      </c>
      <c r="C35" s="168" t="s">
        <v>51</v>
      </c>
      <c r="D35" s="169">
        <v>5814657.12</v>
      </c>
    </row>
  </sheetData>
  <mergeCells count="4">
    <mergeCell ref="A3:D3"/>
    <mergeCell ref="A4:B4"/>
    <mergeCell ref="A5:B5"/>
    <mergeCell ref="C5:D5"/>
  </mergeCells>
  <printOptions horizontalCentered="1"/>
  <pageMargins left="0.959722222222222" right="0.959722222222222" top="0.719444444444444" bottom="0.719444444444444" header="0" footer="0"/>
  <pageSetup paperSize="9" orientation="landscape"/>
  <headerFooter alignWithMargins="0"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4.25" customHeight="1" outlineLevelCol="6"/>
  <cols>
    <col min="1" max="1" width="20.1428571428571" customWidth="1"/>
    <col min="2" max="2" width="44" customWidth="1"/>
    <col min="3" max="7" width="24.1428571428571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customHeight="1" spans="4:7">
      <c r="D2" s="137"/>
      <c r="F2" s="72"/>
      <c r="G2" s="142" t="s">
        <v>159</v>
      </c>
    </row>
    <row r="3" ht="43" customHeight="1" spans="1:7">
      <c r="A3" s="126" t="str">
        <f>"2025"&amp;"年一般公共预算支出预算表（按功能科目分类）"</f>
        <v>2025年一般公共预算支出预算表（按功能科目分类）</v>
      </c>
      <c r="B3" s="126"/>
      <c r="C3" s="126"/>
      <c r="D3" s="126"/>
      <c r="E3" s="126"/>
      <c r="F3" s="126"/>
      <c r="G3" s="126"/>
    </row>
    <row r="4" customHeight="1" spans="1:7">
      <c r="A4" s="5" t="str">
        <f>"单位名称："&amp;"官渡区阿拉街道社区卫生服务中心"</f>
        <v>单位名称：官渡区阿拉街道社区卫生服务中心</v>
      </c>
      <c r="F4" s="123"/>
      <c r="G4" s="142" t="s">
        <v>1</v>
      </c>
    </row>
    <row r="5" customHeight="1" spans="1:7">
      <c r="A5" s="158" t="s">
        <v>160</v>
      </c>
      <c r="B5" s="159"/>
      <c r="C5" s="127" t="s">
        <v>55</v>
      </c>
      <c r="D5" s="150" t="s">
        <v>75</v>
      </c>
      <c r="E5" s="12"/>
      <c r="F5" s="13"/>
      <c r="G5" s="139" t="s">
        <v>76</v>
      </c>
    </row>
    <row r="6" customHeight="1" spans="1:7">
      <c r="A6" s="160" t="s">
        <v>72</v>
      </c>
      <c r="B6" s="160" t="s">
        <v>73</v>
      </c>
      <c r="C6" s="19"/>
      <c r="D6" s="132" t="s">
        <v>57</v>
      </c>
      <c r="E6" s="132" t="s">
        <v>161</v>
      </c>
      <c r="F6" s="132" t="s">
        <v>162</v>
      </c>
      <c r="G6" s="141"/>
    </row>
    <row r="7" customHeight="1" spans="1:7">
      <c r="A7" s="60" t="s">
        <v>82</v>
      </c>
      <c r="B7" s="60" t="s">
        <v>83</v>
      </c>
      <c r="C7" s="60" t="s">
        <v>84</v>
      </c>
      <c r="D7" s="60" t="s">
        <v>85</v>
      </c>
      <c r="E7" s="60" t="s">
        <v>86</v>
      </c>
      <c r="F7" s="60" t="s">
        <v>87</v>
      </c>
      <c r="G7" s="60" t="s">
        <v>88</v>
      </c>
    </row>
    <row r="8" customHeight="1" spans="1:7">
      <c r="A8" s="30" t="s">
        <v>97</v>
      </c>
      <c r="B8" s="30" t="s">
        <v>98</v>
      </c>
      <c r="C8" s="80">
        <v>1038837.12</v>
      </c>
      <c r="D8" s="80">
        <v>1038837.12</v>
      </c>
      <c r="E8" s="80">
        <v>1038837.12</v>
      </c>
      <c r="F8" s="80"/>
      <c r="G8" s="80"/>
    </row>
    <row r="9" customHeight="1" spans="1:7">
      <c r="A9" s="136" t="s">
        <v>99</v>
      </c>
      <c r="B9" s="136" t="s">
        <v>100</v>
      </c>
      <c r="C9" s="80">
        <v>1038837.12</v>
      </c>
      <c r="D9" s="80">
        <v>1038837.12</v>
      </c>
      <c r="E9" s="80">
        <v>1038837.12</v>
      </c>
      <c r="F9" s="80"/>
      <c r="G9" s="80"/>
    </row>
    <row r="10" customHeight="1" spans="1:7">
      <c r="A10" s="161" t="s">
        <v>101</v>
      </c>
      <c r="B10" s="161" t="s">
        <v>102</v>
      </c>
      <c r="C10" s="80">
        <v>325440</v>
      </c>
      <c r="D10" s="80">
        <v>325440</v>
      </c>
      <c r="E10" s="80">
        <v>325440</v>
      </c>
      <c r="F10" s="80"/>
      <c r="G10" s="80"/>
    </row>
    <row r="11" customHeight="1" spans="1:7">
      <c r="A11" s="161" t="s">
        <v>103</v>
      </c>
      <c r="B11" s="161" t="s">
        <v>104</v>
      </c>
      <c r="C11" s="80">
        <v>475598.08</v>
      </c>
      <c r="D11" s="80">
        <v>475598.08</v>
      </c>
      <c r="E11" s="80">
        <v>475598.08</v>
      </c>
      <c r="F11" s="80"/>
      <c r="G11" s="80"/>
    </row>
    <row r="12" customHeight="1" spans="1:7">
      <c r="A12" s="161" t="s">
        <v>105</v>
      </c>
      <c r="B12" s="161" t="s">
        <v>106</v>
      </c>
      <c r="C12" s="80">
        <v>237799.04</v>
      </c>
      <c r="D12" s="80">
        <v>237799.04</v>
      </c>
      <c r="E12" s="80">
        <v>237799.04</v>
      </c>
      <c r="F12" s="80"/>
      <c r="G12" s="80"/>
    </row>
    <row r="13" customHeight="1" spans="1:7">
      <c r="A13" s="30" t="s">
        <v>107</v>
      </c>
      <c r="B13" s="30" t="s">
        <v>108</v>
      </c>
      <c r="C13" s="80">
        <v>4304544</v>
      </c>
      <c r="D13" s="80">
        <v>3864544</v>
      </c>
      <c r="E13" s="80">
        <v>3360523</v>
      </c>
      <c r="F13" s="80">
        <v>504021</v>
      </c>
      <c r="G13" s="80">
        <v>440000</v>
      </c>
    </row>
    <row r="14" customHeight="1" spans="1:7">
      <c r="A14" s="136" t="s">
        <v>109</v>
      </c>
      <c r="B14" s="136" t="s">
        <v>110</v>
      </c>
      <c r="C14" s="80">
        <v>3909197</v>
      </c>
      <c r="D14" s="80">
        <v>3469197</v>
      </c>
      <c r="E14" s="80">
        <v>2965176</v>
      </c>
      <c r="F14" s="80">
        <v>504021</v>
      </c>
      <c r="G14" s="80">
        <v>440000</v>
      </c>
    </row>
    <row r="15" customHeight="1" spans="1:7">
      <c r="A15" s="161" t="s">
        <v>111</v>
      </c>
      <c r="B15" s="161" t="s">
        <v>112</v>
      </c>
      <c r="C15" s="80">
        <v>3909197</v>
      </c>
      <c r="D15" s="80">
        <v>3469197</v>
      </c>
      <c r="E15" s="80">
        <v>2965176</v>
      </c>
      <c r="F15" s="80">
        <v>504021</v>
      </c>
      <c r="G15" s="80">
        <v>440000</v>
      </c>
    </row>
    <row r="16" customHeight="1" spans="1:7">
      <c r="A16" s="136" t="s">
        <v>113</v>
      </c>
      <c r="B16" s="136" t="s">
        <v>114</v>
      </c>
      <c r="C16" s="80">
        <v>395347</v>
      </c>
      <c r="D16" s="80">
        <v>395347</v>
      </c>
      <c r="E16" s="80">
        <v>395347</v>
      </c>
      <c r="F16" s="80"/>
      <c r="G16" s="80"/>
    </row>
    <row r="17" customHeight="1" spans="1:7">
      <c r="A17" s="161" t="s">
        <v>115</v>
      </c>
      <c r="B17" s="161" t="s">
        <v>116</v>
      </c>
      <c r="C17" s="80">
        <v>223876.68</v>
      </c>
      <c r="D17" s="80">
        <v>223876.68</v>
      </c>
      <c r="E17" s="80">
        <v>223876.68</v>
      </c>
      <c r="F17" s="80"/>
      <c r="G17" s="80"/>
    </row>
    <row r="18" customHeight="1" spans="1:7">
      <c r="A18" s="161" t="s">
        <v>117</v>
      </c>
      <c r="B18" s="161" t="s">
        <v>118</v>
      </c>
      <c r="C18" s="80">
        <v>171470.32</v>
      </c>
      <c r="D18" s="80">
        <v>171470.32</v>
      </c>
      <c r="E18" s="80">
        <v>171470.32</v>
      </c>
      <c r="F18" s="80"/>
      <c r="G18" s="80"/>
    </row>
    <row r="19" customHeight="1" spans="1:7">
      <c r="A19" s="30" t="s">
        <v>119</v>
      </c>
      <c r="B19" s="30" t="s">
        <v>120</v>
      </c>
      <c r="C19" s="80">
        <v>471276</v>
      </c>
      <c r="D19" s="80">
        <v>471276</v>
      </c>
      <c r="E19" s="80">
        <v>471276</v>
      </c>
      <c r="F19" s="80"/>
      <c r="G19" s="80"/>
    </row>
    <row r="20" customHeight="1" spans="1:7">
      <c r="A20" s="136" t="s">
        <v>121</v>
      </c>
      <c r="B20" s="136" t="s">
        <v>122</v>
      </c>
      <c r="C20" s="80">
        <v>471276</v>
      </c>
      <c r="D20" s="80">
        <v>471276</v>
      </c>
      <c r="E20" s="80">
        <v>471276</v>
      </c>
      <c r="F20" s="80"/>
      <c r="G20" s="80"/>
    </row>
    <row r="21" customHeight="1" spans="1:7">
      <c r="A21" s="161" t="s">
        <v>123</v>
      </c>
      <c r="B21" s="161" t="s">
        <v>124</v>
      </c>
      <c r="C21" s="80">
        <v>471276</v>
      </c>
      <c r="D21" s="80">
        <v>471276</v>
      </c>
      <c r="E21" s="80">
        <v>471276</v>
      </c>
      <c r="F21" s="80"/>
      <c r="G21" s="80"/>
    </row>
    <row r="22" customHeight="1" spans="1:7">
      <c r="A22" s="79" t="s">
        <v>163</v>
      </c>
      <c r="B22" s="162" t="s">
        <v>163</v>
      </c>
      <c r="C22" s="80">
        <v>5814657.12</v>
      </c>
      <c r="D22" s="80">
        <v>5374657.12</v>
      </c>
      <c r="E22" s="80">
        <v>4870636.12</v>
      </c>
      <c r="F22" s="80">
        <v>504021</v>
      </c>
      <c r="G22" s="80">
        <v>440000</v>
      </c>
    </row>
  </sheetData>
  <mergeCells count="6">
    <mergeCell ref="A3:G3"/>
    <mergeCell ref="A5:B5"/>
    <mergeCell ref="D5:F5"/>
    <mergeCell ref="A22:B22"/>
    <mergeCell ref="C5:C6"/>
    <mergeCell ref="G5:G6"/>
  </mergeCells>
  <printOptions horizontalCentered="1"/>
  <pageMargins left="0.369444444444444" right="0.369444444444444" top="0.559722222222222" bottom="0.559722222222222" header="0.479861111111111" footer="0.479861111111111"/>
  <pageSetup paperSize="9" fitToHeight="10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10.4190476190476" defaultRowHeight="14.25" customHeight="1" outlineLevelRow="7" outlineLevelCol="5"/>
  <cols>
    <col min="1" max="6" width="28.1428571428571" customWidth="1"/>
  </cols>
  <sheetData>
    <row r="1" customHeight="1" spans="1:6">
      <c r="A1" s="1"/>
      <c r="B1" s="1"/>
      <c r="C1" s="1"/>
      <c r="D1" s="1"/>
      <c r="E1" s="1"/>
      <c r="F1" s="1"/>
    </row>
    <row r="2" customHeight="1" spans="1:6">
      <c r="A2" s="43"/>
      <c r="B2" s="43"/>
      <c r="C2" s="43"/>
      <c r="D2" s="43"/>
      <c r="E2" s="42"/>
      <c r="F2" s="154" t="s">
        <v>164</v>
      </c>
    </row>
    <row r="3" ht="32" customHeight="1" spans="1:6">
      <c r="A3" s="155" t="str">
        <f>"2025"&amp;"年一般公共预算“三公”经费支出预算表"</f>
        <v>2025年一般公共预算“三公”经费支出预算表</v>
      </c>
      <c r="B3" s="43"/>
      <c r="C3" s="43"/>
      <c r="D3" s="43"/>
      <c r="E3" s="42"/>
      <c r="F3" s="43"/>
    </row>
    <row r="4" customHeight="1" spans="1:6">
      <c r="A4" s="111" t="str">
        <f>"单位名称："&amp;"官渡区阿拉街道社区卫生服务中心"</f>
        <v>单位名称：官渡区阿拉街道社区卫生服务中心</v>
      </c>
      <c r="B4" s="156"/>
      <c r="D4" s="43"/>
      <c r="E4" s="42"/>
      <c r="F4" s="64" t="s">
        <v>1</v>
      </c>
    </row>
    <row r="5" customHeight="1" spans="1:6">
      <c r="A5" s="47" t="s">
        <v>165</v>
      </c>
      <c r="B5" s="47" t="s">
        <v>166</v>
      </c>
      <c r="C5" s="49" t="s">
        <v>167</v>
      </c>
      <c r="D5" s="47"/>
      <c r="E5" s="48"/>
      <c r="F5" s="47" t="s">
        <v>168</v>
      </c>
    </row>
    <row r="6" customHeight="1" spans="1:6">
      <c r="A6" s="157"/>
      <c r="B6" s="51"/>
      <c r="C6" s="48" t="s">
        <v>57</v>
      </c>
      <c r="D6" s="48" t="s">
        <v>169</v>
      </c>
      <c r="E6" s="48" t="s">
        <v>170</v>
      </c>
      <c r="F6" s="50"/>
    </row>
    <row r="7" customHeight="1" spans="1:6">
      <c r="A7" s="56" t="s">
        <v>82</v>
      </c>
      <c r="B7" s="56" t="s">
        <v>83</v>
      </c>
      <c r="C7" s="56" t="s">
        <v>84</v>
      </c>
      <c r="D7" s="56" t="s">
        <v>85</v>
      </c>
      <c r="E7" s="56" t="s">
        <v>86</v>
      </c>
      <c r="F7" s="56" t="s">
        <v>87</v>
      </c>
    </row>
    <row r="8" customHeight="1" spans="1:6">
      <c r="A8" s="80">
        <v>78800</v>
      </c>
      <c r="B8" s="80"/>
      <c r="C8" s="80">
        <v>70800</v>
      </c>
      <c r="D8" s="80"/>
      <c r="E8" s="80">
        <v>70800</v>
      </c>
      <c r="F8" s="80">
        <v>8000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69444444444444" right="0.669444444444444" top="0.719444444444444" bottom="0.719444444444444" header="0.279861111111111" footer="0.279861111111111"/>
  <pageSetup paperSize="9" fitToWidth="0" fitToHeight="0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X39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4.25" customHeight="1"/>
  <cols>
    <col min="1" max="2" width="32.847619047619" customWidth="1"/>
    <col min="3" max="3" width="20.7142857142857" customWidth="1"/>
    <col min="4" max="4" width="31.2857142857143" customWidth="1"/>
    <col min="5" max="5" width="10.1428571428571" customWidth="1"/>
    <col min="6" max="6" width="17.5714285714286" customWidth="1"/>
    <col min="7" max="7" width="10.2857142857143" customWidth="1"/>
    <col min="8" max="8" width="23" customWidth="1"/>
    <col min="9" max="24" width="18.7142857142857" customWidth="1"/>
  </cols>
  <sheetData>
    <row r="1" customHeight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customHeight="1" spans="2:24">
      <c r="B2" s="137"/>
      <c r="C2" s="143"/>
      <c r="E2" s="144"/>
      <c r="F2" s="144"/>
      <c r="G2" s="144"/>
      <c r="H2" s="144"/>
      <c r="I2" s="84"/>
      <c r="J2" s="84"/>
      <c r="K2" s="84"/>
      <c r="L2" s="84"/>
      <c r="M2" s="84"/>
      <c r="N2" s="84"/>
      <c r="R2" s="84"/>
      <c r="V2" s="143"/>
      <c r="X2" s="3" t="s">
        <v>171</v>
      </c>
    </row>
    <row r="3" ht="42" customHeight="1" spans="1:24">
      <c r="A3" s="66" t="str">
        <f>"2025"&amp;"年部门基本支出预算表"</f>
        <v>2025年部门基本支出预算表</v>
      </c>
      <c r="B3" s="4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4"/>
      <c r="P3" s="4"/>
      <c r="Q3" s="4"/>
      <c r="R3" s="66"/>
      <c r="S3" s="66"/>
      <c r="T3" s="66"/>
      <c r="U3" s="66"/>
      <c r="V3" s="66"/>
      <c r="W3" s="66"/>
      <c r="X3" s="66"/>
    </row>
    <row r="4" customHeight="1" spans="1:24">
      <c r="A4" s="5" t="str">
        <f>"单位名称："&amp;"官渡区阿拉街道社区卫生服务中心"</f>
        <v>单位名称：官渡区阿拉街道社区卫生服务中心</v>
      </c>
      <c r="B4" s="6"/>
      <c r="C4" s="145"/>
      <c r="D4" s="145"/>
      <c r="E4" s="145"/>
      <c r="F4" s="145"/>
      <c r="G4" s="145"/>
      <c r="H4" s="145"/>
      <c r="I4" s="86"/>
      <c r="J4" s="86"/>
      <c r="K4" s="86"/>
      <c r="L4" s="86"/>
      <c r="M4" s="86"/>
      <c r="N4" s="86"/>
      <c r="O4" s="7"/>
      <c r="P4" s="7"/>
      <c r="Q4" s="7"/>
      <c r="R4" s="86"/>
      <c r="V4" s="143"/>
      <c r="X4" s="3" t="s">
        <v>1</v>
      </c>
    </row>
    <row r="5" customHeight="1" spans="1:24">
      <c r="A5" s="9" t="s">
        <v>172</v>
      </c>
      <c r="B5" s="9" t="s">
        <v>173</v>
      </c>
      <c r="C5" s="9" t="s">
        <v>174</v>
      </c>
      <c r="D5" s="9" t="s">
        <v>175</v>
      </c>
      <c r="E5" s="9" t="s">
        <v>176</v>
      </c>
      <c r="F5" s="9" t="s">
        <v>177</v>
      </c>
      <c r="G5" s="9" t="s">
        <v>178</v>
      </c>
      <c r="H5" s="9" t="s">
        <v>179</v>
      </c>
      <c r="I5" s="150" t="s">
        <v>180</v>
      </c>
      <c r="J5" s="81" t="s">
        <v>180</v>
      </c>
      <c r="K5" s="81"/>
      <c r="L5" s="81"/>
      <c r="M5" s="81"/>
      <c r="N5" s="81"/>
      <c r="O5" s="12"/>
      <c r="P5" s="12"/>
      <c r="Q5" s="12"/>
      <c r="R5" s="102" t="s">
        <v>61</v>
      </c>
      <c r="S5" s="81" t="s">
        <v>62</v>
      </c>
      <c r="T5" s="81"/>
      <c r="U5" s="81"/>
      <c r="V5" s="81"/>
      <c r="W5" s="81"/>
      <c r="X5" s="82"/>
    </row>
    <row r="6" ht="15" customHeight="1" spans="1:24">
      <c r="A6" s="14"/>
      <c r="B6" s="29"/>
      <c r="C6" s="129"/>
      <c r="D6" s="14"/>
      <c r="E6" s="14"/>
      <c r="F6" s="14"/>
      <c r="G6" s="14"/>
      <c r="H6" s="14"/>
      <c r="I6" s="127" t="s">
        <v>181</v>
      </c>
      <c r="J6" s="150" t="s">
        <v>58</v>
      </c>
      <c r="K6" s="81"/>
      <c r="L6" s="81"/>
      <c r="M6" s="81"/>
      <c r="N6" s="82"/>
      <c r="O6" s="11" t="s">
        <v>182</v>
      </c>
      <c r="P6" s="12"/>
      <c r="Q6" s="13"/>
      <c r="R6" s="9" t="s">
        <v>61</v>
      </c>
      <c r="S6" s="150" t="s">
        <v>62</v>
      </c>
      <c r="T6" s="102" t="s">
        <v>64</v>
      </c>
      <c r="U6" s="81" t="s">
        <v>62</v>
      </c>
      <c r="V6" s="102" t="s">
        <v>66</v>
      </c>
      <c r="W6" s="102" t="s">
        <v>67</v>
      </c>
      <c r="X6" s="153" t="s">
        <v>68</v>
      </c>
    </row>
    <row r="7" ht="15" customHeight="1" spans="1:24">
      <c r="A7" s="29"/>
      <c r="B7" s="29"/>
      <c r="C7" s="29"/>
      <c r="D7" s="29"/>
      <c r="E7" s="29"/>
      <c r="F7" s="29"/>
      <c r="G7" s="29"/>
      <c r="H7" s="29"/>
      <c r="I7" s="29"/>
      <c r="J7" s="151" t="s">
        <v>183</v>
      </c>
      <c r="K7" s="9" t="s">
        <v>184</v>
      </c>
      <c r="L7" s="9" t="s">
        <v>185</v>
      </c>
      <c r="M7" s="9" t="s">
        <v>186</v>
      </c>
      <c r="N7" s="9" t="s">
        <v>187</v>
      </c>
      <c r="O7" s="9" t="s">
        <v>58</v>
      </c>
      <c r="P7" s="9" t="s">
        <v>59</v>
      </c>
      <c r="Q7" s="9" t="s">
        <v>60</v>
      </c>
      <c r="R7" s="29"/>
      <c r="S7" s="9" t="s">
        <v>57</v>
      </c>
      <c r="T7" s="9" t="s">
        <v>64</v>
      </c>
      <c r="U7" s="9" t="s">
        <v>188</v>
      </c>
      <c r="V7" s="9" t="s">
        <v>66</v>
      </c>
      <c r="W7" s="9" t="s">
        <v>67</v>
      </c>
      <c r="X7" s="9" t="s">
        <v>68</v>
      </c>
    </row>
    <row r="8" ht="15" customHeight="1" spans="1:24">
      <c r="A8" s="146"/>
      <c r="B8" s="19"/>
      <c r="C8" s="146"/>
      <c r="D8" s="146"/>
      <c r="E8" s="146"/>
      <c r="F8" s="146"/>
      <c r="G8" s="146"/>
      <c r="H8" s="146"/>
      <c r="I8" s="146"/>
      <c r="J8" s="152" t="s">
        <v>57</v>
      </c>
      <c r="K8" s="17" t="s">
        <v>189</v>
      </c>
      <c r="L8" s="17" t="s">
        <v>185</v>
      </c>
      <c r="M8" s="17" t="s">
        <v>186</v>
      </c>
      <c r="N8" s="17" t="s">
        <v>187</v>
      </c>
      <c r="O8" s="17" t="s">
        <v>185</v>
      </c>
      <c r="P8" s="17" t="s">
        <v>186</v>
      </c>
      <c r="Q8" s="17" t="s">
        <v>187</v>
      </c>
      <c r="R8" s="17" t="s">
        <v>61</v>
      </c>
      <c r="S8" s="17" t="s">
        <v>57</v>
      </c>
      <c r="T8" s="17" t="s">
        <v>64</v>
      </c>
      <c r="U8" s="17" t="s">
        <v>188</v>
      </c>
      <c r="V8" s="17" t="s">
        <v>66</v>
      </c>
      <c r="W8" s="17" t="s">
        <v>67</v>
      </c>
      <c r="X8" s="17" t="s">
        <v>68</v>
      </c>
    </row>
    <row r="9" customHeight="1" spans="1:24">
      <c r="A9" s="36">
        <v>1</v>
      </c>
      <c r="B9" s="36">
        <v>2</v>
      </c>
      <c r="C9" s="36">
        <v>3</v>
      </c>
      <c r="D9" s="36">
        <v>4</v>
      </c>
      <c r="E9" s="36">
        <v>5</v>
      </c>
      <c r="F9" s="36">
        <v>6</v>
      </c>
      <c r="G9" s="36">
        <v>7</v>
      </c>
      <c r="H9" s="36">
        <v>8</v>
      </c>
      <c r="I9" s="36">
        <v>9</v>
      </c>
      <c r="J9" s="36">
        <v>10</v>
      </c>
      <c r="K9" s="36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36">
        <v>21</v>
      </c>
      <c r="V9" s="36">
        <v>22</v>
      </c>
      <c r="W9" s="36">
        <v>23</v>
      </c>
      <c r="X9" s="36">
        <v>24</v>
      </c>
    </row>
    <row r="10" customHeight="1" spans="1:24">
      <c r="A10" s="147" t="s">
        <v>190</v>
      </c>
      <c r="B10" s="147" t="s">
        <v>70</v>
      </c>
      <c r="C10" s="147" t="s">
        <v>191</v>
      </c>
      <c r="D10" s="147" t="s">
        <v>192</v>
      </c>
      <c r="E10" s="147" t="s">
        <v>111</v>
      </c>
      <c r="F10" s="147" t="s">
        <v>112</v>
      </c>
      <c r="G10" s="147" t="s">
        <v>193</v>
      </c>
      <c r="H10" s="147" t="s">
        <v>194</v>
      </c>
      <c r="I10" s="80">
        <v>1033728</v>
      </c>
      <c r="J10" s="80">
        <v>1033728</v>
      </c>
      <c r="K10" s="80"/>
      <c r="L10" s="80"/>
      <c r="M10" s="80">
        <v>1033728</v>
      </c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customHeight="1" spans="1:24">
      <c r="A11" s="147" t="s">
        <v>190</v>
      </c>
      <c r="B11" s="147" t="s">
        <v>70</v>
      </c>
      <c r="C11" s="147" t="s">
        <v>191</v>
      </c>
      <c r="D11" s="147" t="s">
        <v>192</v>
      </c>
      <c r="E11" s="147" t="s">
        <v>111</v>
      </c>
      <c r="F11" s="147" t="s">
        <v>112</v>
      </c>
      <c r="G11" s="147" t="s">
        <v>195</v>
      </c>
      <c r="H11" s="147" t="s">
        <v>196</v>
      </c>
      <c r="I11" s="80">
        <v>16668</v>
      </c>
      <c r="J11" s="80">
        <v>16668</v>
      </c>
      <c r="K11" s="24"/>
      <c r="L11" s="24"/>
      <c r="M11" s="80">
        <v>16668</v>
      </c>
      <c r="N11" s="24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customHeight="1" spans="1:24">
      <c r="A12" s="147" t="s">
        <v>190</v>
      </c>
      <c r="B12" s="147" t="s">
        <v>70</v>
      </c>
      <c r="C12" s="147" t="s">
        <v>191</v>
      </c>
      <c r="D12" s="147" t="s">
        <v>192</v>
      </c>
      <c r="E12" s="147" t="s">
        <v>111</v>
      </c>
      <c r="F12" s="147" t="s">
        <v>112</v>
      </c>
      <c r="G12" s="147" t="s">
        <v>195</v>
      </c>
      <c r="H12" s="147" t="s">
        <v>196</v>
      </c>
      <c r="I12" s="80">
        <v>150000</v>
      </c>
      <c r="J12" s="80">
        <v>150000</v>
      </c>
      <c r="K12" s="24"/>
      <c r="L12" s="24"/>
      <c r="M12" s="80">
        <v>150000</v>
      </c>
      <c r="N12" s="24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customHeight="1" spans="1:24">
      <c r="A13" s="147" t="s">
        <v>190</v>
      </c>
      <c r="B13" s="147" t="s">
        <v>70</v>
      </c>
      <c r="C13" s="147" t="s">
        <v>191</v>
      </c>
      <c r="D13" s="147" t="s">
        <v>192</v>
      </c>
      <c r="E13" s="147" t="s">
        <v>111</v>
      </c>
      <c r="F13" s="147" t="s">
        <v>112</v>
      </c>
      <c r="G13" s="147" t="s">
        <v>197</v>
      </c>
      <c r="H13" s="147" t="s">
        <v>198</v>
      </c>
      <c r="I13" s="80">
        <v>86144</v>
      </c>
      <c r="J13" s="80">
        <v>86144</v>
      </c>
      <c r="K13" s="24"/>
      <c r="L13" s="24"/>
      <c r="M13" s="80">
        <v>86144</v>
      </c>
      <c r="N13" s="24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customHeight="1" spans="1:24">
      <c r="A14" s="147" t="s">
        <v>190</v>
      </c>
      <c r="B14" s="147" t="s">
        <v>70</v>
      </c>
      <c r="C14" s="147" t="s">
        <v>191</v>
      </c>
      <c r="D14" s="147" t="s">
        <v>192</v>
      </c>
      <c r="E14" s="147" t="s">
        <v>111</v>
      </c>
      <c r="F14" s="147" t="s">
        <v>112</v>
      </c>
      <c r="G14" s="147" t="s">
        <v>197</v>
      </c>
      <c r="H14" s="147" t="s">
        <v>198</v>
      </c>
      <c r="I14" s="80">
        <v>62500</v>
      </c>
      <c r="J14" s="80">
        <v>62500</v>
      </c>
      <c r="K14" s="24"/>
      <c r="L14" s="24"/>
      <c r="M14" s="80">
        <v>62500</v>
      </c>
      <c r="N14" s="24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customHeight="1" spans="1:24">
      <c r="A15" s="147" t="s">
        <v>190</v>
      </c>
      <c r="B15" s="147" t="s">
        <v>70</v>
      </c>
      <c r="C15" s="147" t="s">
        <v>191</v>
      </c>
      <c r="D15" s="147" t="s">
        <v>192</v>
      </c>
      <c r="E15" s="147" t="s">
        <v>111</v>
      </c>
      <c r="F15" s="147" t="s">
        <v>112</v>
      </c>
      <c r="G15" s="147" t="s">
        <v>199</v>
      </c>
      <c r="H15" s="147" t="s">
        <v>200</v>
      </c>
      <c r="I15" s="80">
        <v>1603536</v>
      </c>
      <c r="J15" s="80">
        <v>1603536</v>
      </c>
      <c r="K15" s="24"/>
      <c r="L15" s="24"/>
      <c r="M15" s="80">
        <v>1603536</v>
      </c>
      <c r="N15" s="24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customHeight="1" spans="1:24">
      <c r="A16" s="147" t="s">
        <v>190</v>
      </c>
      <c r="B16" s="147" t="s">
        <v>70</v>
      </c>
      <c r="C16" s="147" t="s">
        <v>201</v>
      </c>
      <c r="D16" s="147" t="s">
        <v>202</v>
      </c>
      <c r="E16" s="147" t="s">
        <v>103</v>
      </c>
      <c r="F16" s="147" t="s">
        <v>104</v>
      </c>
      <c r="G16" s="147" t="s">
        <v>203</v>
      </c>
      <c r="H16" s="147" t="s">
        <v>204</v>
      </c>
      <c r="I16" s="80">
        <v>475598.08</v>
      </c>
      <c r="J16" s="80">
        <v>475598.08</v>
      </c>
      <c r="K16" s="24"/>
      <c r="L16" s="24"/>
      <c r="M16" s="80">
        <v>475598.08</v>
      </c>
      <c r="N16" s="24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customHeight="1" spans="1:24">
      <c r="A17" s="147" t="s">
        <v>190</v>
      </c>
      <c r="B17" s="147" t="s">
        <v>70</v>
      </c>
      <c r="C17" s="147" t="s">
        <v>201</v>
      </c>
      <c r="D17" s="147" t="s">
        <v>202</v>
      </c>
      <c r="E17" s="147" t="s">
        <v>105</v>
      </c>
      <c r="F17" s="147" t="s">
        <v>106</v>
      </c>
      <c r="G17" s="147" t="s">
        <v>205</v>
      </c>
      <c r="H17" s="147" t="s">
        <v>206</v>
      </c>
      <c r="I17" s="80">
        <v>237799.04</v>
      </c>
      <c r="J17" s="80">
        <v>237799.04</v>
      </c>
      <c r="K17" s="24"/>
      <c r="L17" s="24"/>
      <c r="M17" s="80">
        <v>237799.04</v>
      </c>
      <c r="N17" s="24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customHeight="1" spans="1:24">
      <c r="A18" s="147" t="s">
        <v>190</v>
      </c>
      <c r="B18" s="147" t="s">
        <v>70</v>
      </c>
      <c r="C18" s="147" t="s">
        <v>201</v>
      </c>
      <c r="D18" s="147" t="s">
        <v>202</v>
      </c>
      <c r="E18" s="147" t="s">
        <v>115</v>
      </c>
      <c r="F18" s="147" t="s">
        <v>116</v>
      </c>
      <c r="G18" s="147" t="s">
        <v>207</v>
      </c>
      <c r="H18" s="147" t="s">
        <v>208</v>
      </c>
      <c r="I18" s="80">
        <v>223876.68</v>
      </c>
      <c r="J18" s="80">
        <v>223876.68</v>
      </c>
      <c r="K18" s="24"/>
      <c r="L18" s="24"/>
      <c r="M18" s="80">
        <v>223876.68</v>
      </c>
      <c r="N18" s="24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customHeight="1" spans="1:24">
      <c r="A19" s="147" t="s">
        <v>190</v>
      </c>
      <c r="B19" s="147" t="s">
        <v>70</v>
      </c>
      <c r="C19" s="147" t="s">
        <v>201</v>
      </c>
      <c r="D19" s="147" t="s">
        <v>202</v>
      </c>
      <c r="E19" s="147" t="s">
        <v>117</v>
      </c>
      <c r="F19" s="147" t="s">
        <v>118</v>
      </c>
      <c r="G19" s="147" t="s">
        <v>209</v>
      </c>
      <c r="H19" s="147" t="s">
        <v>210</v>
      </c>
      <c r="I19" s="80">
        <v>171470.32</v>
      </c>
      <c r="J19" s="80">
        <v>171470.32</v>
      </c>
      <c r="K19" s="24"/>
      <c r="L19" s="24"/>
      <c r="M19" s="80">
        <v>171470.32</v>
      </c>
      <c r="N19" s="24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customHeight="1" spans="1:24">
      <c r="A20" s="147" t="s">
        <v>190</v>
      </c>
      <c r="B20" s="147" t="s">
        <v>70</v>
      </c>
      <c r="C20" s="147" t="s">
        <v>201</v>
      </c>
      <c r="D20" s="147" t="s">
        <v>202</v>
      </c>
      <c r="E20" s="147" t="s">
        <v>111</v>
      </c>
      <c r="F20" s="147" t="s">
        <v>112</v>
      </c>
      <c r="G20" s="147" t="s">
        <v>211</v>
      </c>
      <c r="H20" s="147" t="s">
        <v>212</v>
      </c>
      <c r="I20" s="80">
        <v>12600</v>
      </c>
      <c r="J20" s="80">
        <v>12600</v>
      </c>
      <c r="K20" s="24"/>
      <c r="L20" s="24"/>
      <c r="M20" s="80">
        <v>12600</v>
      </c>
      <c r="N20" s="24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customHeight="1" spans="1:24">
      <c r="A21" s="147" t="s">
        <v>190</v>
      </c>
      <c r="B21" s="147" t="s">
        <v>70</v>
      </c>
      <c r="C21" s="147" t="s">
        <v>213</v>
      </c>
      <c r="D21" s="147" t="s">
        <v>124</v>
      </c>
      <c r="E21" s="147" t="s">
        <v>123</v>
      </c>
      <c r="F21" s="147" t="s">
        <v>124</v>
      </c>
      <c r="G21" s="147" t="s">
        <v>214</v>
      </c>
      <c r="H21" s="147" t="s">
        <v>124</v>
      </c>
      <c r="I21" s="80">
        <v>471276</v>
      </c>
      <c r="J21" s="80">
        <v>471276</v>
      </c>
      <c r="K21" s="24"/>
      <c r="L21" s="24"/>
      <c r="M21" s="80">
        <v>471276</v>
      </c>
      <c r="N21" s="24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customHeight="1" spans="1:24">
      <c r="A22" s="147" t="s">
        <v>190</v>
      </c>
      <c r="B22" s="147" t="s">
        <v>70</v>
      </c>
      <c r="C22" s="147" t="s">
        <v>215</v>
      </c>
      <c r="D22" s="147" t="s">
        <v>216</v>
      </c>
      <c r="E22" s="147" t="s">
        <v>111</v>
      </c>
      <c r="F22" s="147" t="s">
        <v>112</v>
      </c>
      <c r="G22" s="147" t="s">
        <v>217</v>
      </c>
      <c r="H22" s="147" t="s">
        <v>218</v>
      </c>
      <c r="I22" s="80">
        <v>58800</v>
      </c>
      <c r="J22" s="80">
        <v>58800</v>
      </c>
      <c r="K22" s="24"/>
      <c r="L22" s="24"/>
      <c r="M22" s="80">
        <v>58800</v>
      </c>
      <c r="N22" s="24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customHeight="1" spans="1:24">
      <c r="A23" s="147" t="s">
        <v>190</v>
      </c>
      <c r="B23" s="147" t="s">
        <v>70</v>
      </c>
      <c r="C23" s="147" t="s">
        <v>215</v>
      </c>
      <c r="D23" s="147" t="s">
        <v>216</v>
      </c>
      <c r="E23" s="147" t="s">
        <v>111</v>
      </c>
      <c r="F23" s="147" t="s">
        <v>112</v>
      </c>
      <c r="G23" s="147" t="s">
        <v>217</v>
      </c>
      <c r="H23" s="147" t="s">
        <v>218</v>
      </c>
      <c r="I23" s="80">
        <v>12000</v>
      </c>
      <c r="J23" s="80">
        <v>12000</v>
      </c>
      <c r="K23" s="24"/>
      <c r="L23" s="24"/>
      <c r="M23" s="80">
        <v>12000</v>
      </c>
      <c r="N23" s="24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customHeight="1" spans="1:24">
      <c r="A24" s="147" t="s">
        <v>190</v>
      </c>
      <c r="B24" s="147" t="s">
        <v>70</v>
      </c>
      <c r="C24" s="147" t="s">
        <v>219</v>
      </c>
      <c r="D24" s="147" t="s">
        <v>220</v>
      </c>
      <c r="E24" s="147" t="s">
        <v>111</v>
      </c>
      <c r="F24" s="147" t="s">
        <v>112</v>
      </c>
      <c r="G24" s="147" t="s">
        <v>221</v>
      </c>
      <c r="H24" s="147" t="s">
        <v>220</v>
      </c>
      <c r="I24" s="80">
        <v>95396</v>
      </c>
      <c r="J24" s="80">
        <v>95396</v>
      </c>
      <c r="K24" s="24"/>
      <c r="L24" s="24"/>
      <c r="M24" s="80">
        <v>95396</v>
      </c>
      <c r="N24" s="24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customHeight="1" spans="1:24">
      <c r="A25" s="147" t="s">
        <v>190</v>
      </c>
      <c r="B25" s="147" t="s">
        <v>70</v>
      </c>
      <c r="C25" s="147" t="s">
        <v>222</v>
      </c>
      <c r="D25" s="147" t="s">
        <v>223</v>
      </c>
      <c r="E25" s="147" t="s">
        <v>111</v>
      </c>
      <c r="F25" s="147" t="s">
        <v>112</v>
      </c>
      <c r="G25" s="147" t="s">
        <v>224</v>
      </c>
      <c r="H25" s="147" t="s">
        <v>225</v>
      </c>
      <c r="I25" s="80">
        <v>71225</v>
      </c>
      <c r="J25" s="80">
        <v>71225</v>
      </c>
      <c r="K25" s="24"/>
      <c r="L25" s="24"/>
      <c r="M25" s="80">
        <v>71225</v>
      </c>
      <c r="N25" s="24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customHeight="1" spans="1:24">
      <c r="A26" s="147" t="s">
        <v>190</v>
      </c>
      <c r="B26" s="147" t="s">
        <v>70</v>
      </c>
      <c r="C26" s="147" t="s">
        <v>222</v>
      </c>
      <c r="D26" s="147" t="s">
        <v>223</v>
      </c>
      <c r="E26" s="147" t="s">
        <v>111</v>
      </c>
      <c r="F26" s="147" t="s">
        <v>112</v>
      </c>
      <c r="G26" s="147" t="s">
        <v>226</v>
      </c>
      <c r="H26" s="147" t="s">
        <v>227</v>
      </c>
      <c r="I26" s="80">
        <v>9175</v>
      </c>
      <c r="J26" s="80">
        <v>9175</v>
      </c>
      <c r="K26" s="24"/>
      <c r="L26" s="24"/>
      <c r="M26" s="80">
        <v>9175</v>
      </c>
      <c r="N26" s="24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customHeight="1" spans="1:24">
      <c r="A27" s="147" t="s">
        <v>190</v>
      </c>
      <c r="B27" s="147" t="s">
        <v>70</v>
      </c>
      <c r="C27" s="147" t="s">
        <v>222</v>
      </c>
      <c r="D27" s="147" t="s">
        <v>223</v>
      </c>
      <c r="E27" s="147" t="s">
        <v>111</v>
      </c>
      <c r="F27" s="147" t="s">
        <v>112</v>
      </c>
      <c r="G27" s="147" t="s">
        <v>228</v>
      </c>
      <c r="H27" s="147" t="s">
        <v>229</v>
      </c>
      <c r="I27" s="80">
        <v>14175</v>
      </c>
      <c r="J27" s="80">
        <v>14175</v>
      </c>
      <c r="K27" s="24"/>
      <c r="L27" s="24"/>
      <c r="M27" s="80">
        <v>14175</v>
      </c>
      <c r="N27" s="24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customHeight="1" spans="1:24">
      <c r="A28" s="147" t="s">
        <v>190</v>
      </c>
      <c r="B28" s="147" t="s">
        <v>70</v>
      </c>
      <c r="C28" s="147" t="s">
        <v>222</v>
      </c>
      <c r="D28" s="147" t="s">
        <v>223</v>
      </c>
      <c r="E28" s="147" t="s">
        <v>111</v>
      </c>
      <c r="F28" s="147" t="s">
        <v>112</v>
      </c>
      <c r="G28" s="147" t="s">
        <v>230</v>
      </c>
      <c r="H28" s="147" t="s">
        <v>231</v>
      </c>
      <c r="I28" s="80">
        <v>25250</v>
      </c>
      <c r="J28" s="80">
        <v>25250</v>
      </c>
      <c r="K28" s="24"/>
      <c r="L28" s="24"/>
      <c r="M28" s="80">
        <v>25250</v>
      </c>
      <c r="N28" s="24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customHeight="1" spans="1:24">
      <c r="A29" s="147" t="s">
        <v>190</v>
      </c>
      <c r="B29" s="147" t="s">
        <v>70</v>
      </c>
      <c r="C29" s="147" t="s">
        <v>222</v>
      </c>
      <c r="D29" s="147" t="s">
        <v>223</v>
      </c>
      <c r="E29" s="147" t="s">
        <v>111</v>
      </c>
      <c r="F29" s="147" t="s">
        <v>112</v>
      </c>
      <c r="G29" s="147" t="s">
        <v>232</v>
      </c>
      <c r="H29" s="147" t="s">
        <v>233</v>
      </c>
      <c r="I29" s="80">
        <v>50000</v>
      </c>
      <c r="J29" s="80">
        <v>50000</v>
      </c>
      <c r="K29" s="24"/>
      <c r="L29" s="24"/>
      <c r="M29" s="80">
        <v>50000</v>
      </c>
      <c r="N29" s="24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customHeight="1" spans="1:24">
      <c r="A30" s="147" t="s">
        <v>190</v>
      </c>
      <c r="B30" s="147" t="s">
        <v>70</v>
      </c>
      <c r="C30" s="147" t="s">
        <v>222</v>
      </c>
      <c r="D30" s="147" t="s">
        <v>223</v>
      </c>
      <c r="E30" s="147" t="s">
        <v>111</v>
      </c>
      <c r="F30" s="147" t="s">
        <v>112</v>
      </c>
      <c r="G30" s="147" t="s">
        <v>234</v>
      </c>
      <c r="H30" s="147" t="s">
        <v>235</v>
      </c>
      <c r="I30" s="80">
        <v>40000</v>
      </c>
      <c r="J30" s="80">
        <v>40000</v>
      </c>
      <c r="K30" s="24"/>
      <c r="L30" s="24"/>
      <c r="M30" s="80">
        <v>40000</v>
      </c>
      <c r="N30" s="24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customHeight="1" spans="1:24">
      <c r="A31" s="147" t="s">
        <v>190</v>
      </c>
      <c r="B31" s="147" t="s">
        <v>70</v>
      </c>
      <c r="C31" s="147" t="s">
        <v>222</v>
      </c>
      <c r="D31" s="147" t="s">
        <v>223</v>
      </c>
      <c r="E31" s="147" t="s">
        <v>111</v>
      </c>
      <c r="F31" s="147" t="s">
        <v>112</v>
      </c>
      <c r="G31" s="147" t="s">
        <v>236</v>
      </c>
      <c r="H31" s="147" t="s">
        <v>237</v>
      </c>
      <c r="I31" s="80">
        <v>10000</v>
      </c>
      <c r="J31" s="80">
        <v>10000</v>
      </c>
      <c r="K31" s="24"/>
      <c r="L31" s="24"/>
      <c r="M31" s="80">
        <v>10000</v>
      </c>
      <c r="N31" s="24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customHeight="1" spans="1:24">
      <c r="A32" s="147" t="s">
        <v>190</v>
      </c>
      <c r="B32" s="147" t="s">
        <v>70</v>
      </c>
      <c r="C32" s="147" t="s">
        <v>222</v>
      </c>
      <c r="D32" s="147" t="s">
        <v>223</v>
      </c>
      <c r="E32" s="147" t="s">
        <v>111</v>
      </c>
      <c r="F32" s="147" t="s">
        <v>112</v>
      </c>
      <c r="G32" s="147" t="s">
        <v>238</v>
      </c>
      <c r="H32" s="147" t="s">
        <v>239</v>
      </c>
      <c r="I32" s="80">
        <v>3000000</v>
      </c>
      <c r="J32" s="80"/>
      <c r="K32" s="24"/>
      <c r="L32" s="24"/>
      <c r="M32" s="80"/>
      <c r="N32" s="24"/>
      <c r="O32" s="80"/>
      <c r="P32" s="80"/>
      <c r="Q32" s="80"/>
      <c r="R32" s="80"/>
      <c r="S32" s="80">
        <v>3000000</v>
      </c>
      <c r="T32" s="80">
        <v>3000000</v>
      </c>
      <c r="U32" s="80"/>
      <c r="V32" s="80"/>
      <c r="W32" s="80"/>
      <c r="X32" s="80"/>
    </row>
    <row r="33" customHeight="1" spans="1:24">
      <c r="A33" s="147" t="s">
        <v>190</v>
      </c>
      <c r="B33" s="147" t="s">
        <v>70</v>
      </c>
      <c r="C33" s="147" t="s">
        <v>222</v>
      </c>
      <c r="D33" s="147" t="s">
        <v>223</v>
      </c>
      <c r="E33" s="147" t="s">
        <v>111</v>
      </c>
      <c r="F33" s="147" t="s">
        <v>112</v>
      </c>
      <c r="G33" s="147" t="s">
        <v>240</v>
      </c>
      <c r="H33" s="147" t="s">
        <v>241</v>
      </c>
      <c r="I33" s="80">
        <v>75000</v>
      </c>
      <c r="J33" s="80">
        <v>75000</v>
      </c>
      <c r="K33" s="24"/>
      <c r="L33" s="24"/>
      <c r="M33" s="80">
        <v>75000</v>
      </c>
      <c r="N33" s="24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customHeight="1" spans="1:24">
      <c r="A34" s="147" t="s">
        <v>190</v>
      </c>
      <c r="B34" s="147" t="s">
        <v>70</v>
      </c>
      <c r="C34" s="147" t="s">
        <v>242</v>
      </c>
      <c r="D34" s="147" t="s">
        <v>243</v>
      </c>
      <c r="E34" s="147" t="s">
        <v>111</v>
      </c>
      <c r="F34" s="147" t="s">
        <v>112</v>
      </c>
      <c r="G34" s="147" t="s">
        <v>244</v>
      </c>
      <c r="H34" s="147" t="s">
        <v>243</v>
      </c>
      <c r="I34" s="80">
        <v>1600000</v>
      </c>
      <c r="J34" s="80"/>
      <c r="K34" s="24"/>
      <c r="L34" s="24"/>
      <c r="M34" s="80"/>
      <c r="N34" s="24"/>
      <c r="O34" s="80"/>
      <c r="P34" s="80"/>
      <c r="Q34" s="80"/>
      <c r="R34" s="80"/>
      <c r="S34" s="80">
        <v>1600000</v>
      </c>
      <c r="T34" s="80"/>
      <c r="U34" s="80"/>
      <c r="V34" s="80"/>
      <c r="W34" s="80"/>
      <c r="X34" s="80">
        <v>1600000</v>
      </c>
    </row>
    <row r="35" customHeight="1" spans="1:24">
      <c r="A35" s="147" t="s">
        <v>190</v>
      </c>
      <c r="B35" s="147" t="s">
        <v>70</v>
      </c>
      <c r="C35" s="147" t="s">
        <v>245</v>
      </c>
      <c r="D35" s="147" t="s">
        <v>246</v>
      </c>
      <c r="E35" s="147" t="s">
        <v>101</v>
      </c>
      <c r="F35" s="147" t="s">
        <v>102</v>
      </c>
      <c r="G35" s="147" t="s">
        <v>247</v>
      </c>
      <c r="H35" s="147" t="s">
        <v>248</v>
      </c>
      <c r="I35" s="80">
        <v>80640</v>
      </c>
      <c r="J35" s="80">
        <v>80640</v>
      </c>
      <c r="K35" s="24"/>
      <c r="L35" s="24"/>
      <c r="M35" s="80">
        <v>80640</v>
      </c>
      <c r="N35" s="24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customHeight="1" spans="1:24">
      <c r="A36" s="147" t="s">
        <v>190</v>
      </c>
      <c r="B36" s="147" t="s">
        <v>70</v>
      </c>
      <c r="C36" s="147" t="s">
        <v>245</v>
      </c>
      <c r="D36" s="147" t="s">
        <v>246</v>
      </c>
      <c r="E36" s="147" t="s">
        <v>101</v>
      </c>
      <c r="F36" s="147" t="s">
        <v>102</v>
      </c>
      <c r="G36" s="147" t="s">
        <v>249</v>
      </c>
      <c r="H36" s="147" t="s">
        <v>250</v>
      </c>
      <c r="I36" s="80">
        <v>244800</v>
      </c>
      <c r="J36" s="80">
        <v>244800</v>
      </c>
      <c r="K36" s="24"/>
      <c r="L36" s="24"/>
      <c r="M36" s="80">
        <v>244800</v>
      </c>
      <c r="N36" s="24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customHeight="1" spans="1:24">
      <c r="A37" s="147" t="s">
        <v>190</v>
      </c>
      <c r="B37" s="147" t="s">
        <v>70</v>
      </c>
      <c r="C37" s="147" t="s">
        <v>251</v>
      </c>
      <c r="D37" s="147" t="s">
        <v>252</v>
      </c>
      <c r="E37" s="147" t="s">
        <v>111</v>
      </c>
      <c r="F37" s="147" t="s">
        <v>112</v>
      </c>
      <c r="G37" s="147" t="s">
        <v>253</v>
      </c>
      <c r="H37" s="147" t="s">
        <v>254</v>
      </c>
      <c r="I37" s="80">
        <v>35000</v>
      </c>
      <c r="J37" s="80">
        <v>35000</v>
      </c>
      <c r="K37" s="24"/>
      <c r="L37" s="24"/>
      <c r="M37" s="80">
        <v>35000</v>
      </c>
      <c r="N37" s="24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customHeight="1" spans="1:24">
      <c r="A38" s="147" t="s">
        <v>190</v>
      </c>
      <c r="B38" s="147" t="s">
        <v>70</v>
      </c>
      <c r="C38" s="147" t="s">
        <v>255</v>
      </c>
      <c r="D38" s="147" t="s">
        <v>168</v>
      </c>
      <c r="E38" s="147" t="s">
        <v>111</v>
      </c>
      <c r="F38" s="147" t="s">
        <v>112</v>
      </c>
      <c r="G38" s="147" t="s">
        <v>256</v>
      </c>
      <c r="H38" s="147" t="s">
        <v>168</v>
      </c>
      <c r="I38" s="80">
        <v>8000</v>
      </c>
      <c r="J38" s="80">
        <v>8000</v>
      </c>
      <c r="K38" s="24"/>
      <c r="L38" s="24"/>
      <c r="M38" s="80">
        <v>8000</v>
      </c>
      <c r="N38" s="24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customHeight="1" spans="1:24">
      <c r="A39" s="33" t="s">
        <v>163</v>
      </c>
      <c r="B39" s="34"/>
      <c r="C39" s="148"/>
      <c r="D39" s="148"/>
      <c r="E39" s="148"/>
      <c r="F39" s="148"/>
      <c r="G39" s="148"/>
      <c r="H39" s="149"/>
      <c r="I39" s="80">
        <v>9974657.12</v>
      </c>
      <c r="J39" s="80">
        <v>5374657.12</v>
      </c>
      <c r="K39" s="80"/>
      <c r="L39" s="80"/>
      <c r="M39" s="80">
        <v>5374657.12</v>
      </c>
      <c r="N39" s="80"/>
      <c r="O39" s="80"/>
      <c r="P39" s="80"/>
      <c r="Q39" s="80"/>
      <c r="R39" s="80"/>
      <c r="S39" s="80">
        <v>4600000</v>
      </c>
      <c r="T39" s="80">
        <v>3000000</v>
      </c>
      <c r="U39" s="80"/>
      <c r="V39" s="80"/>
      <c r="W39" s="80"/>
      <c r="X39" s="80">
        <v>1600000</v>
      </c>
    </row>
  </sheetData>
  <mergeCells count="31">
    <mergeCell ref="A3:X3"/>
    <mergeCell ref="A4:H4"/>
    <mergeCell ref="I5:X5"/>
    <mergeCell ref="J6:N6"/>
    <mergeCell ref="O6:Q6"/>
    <mergeCell ref="S6:X6"/>
    <mergeCell ref="A39:H39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20"/>
  <sheetViews>
    <sheetView showZeros="0" topLeftCell="F1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4.25" customHeight="1"/>
  <cols>
    <col min="1" max="1" width="10.2857142857143" customWidth="1"/>
    <col min="2" max="2" width="13.4190476190476" customWidth="1"/>
    <col min="3" max="3" width="32.847619047619" customWidth="1"/>
    <col min="4" max="4" width="23.847619047619" customWidth="1"/>
    <col min="5" max="5" width="11.1428571428571" customWidth="1"/>
    <col min="6" max="6" width="17.7142857142857" customWidth="1"/>
    <col min="7" max="7" width="9.84761904761905" customWidth="1"/>
    <col min="8" max="8" width="17.7142857142857" customWidth="1"/>
    <col min="9" max="13" width="20" customWidth="1"/>
    <col min="14" max="14" width="12.2857142857143" customWidth="1"/>
    <col min="15" max="15" width="12.7142857142857" customWidth="1"/>
    <col min="16" max="16" width="11.1428571428571" customWidth="1"/>
    <col min="17" max="21" width="19.847619047619" customWidth="1"/>
    <col min="22" max="22" width="20" customWidth="1"/>
    <col min="23" max="23" width="19.847619047619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customHeight="1" spans="2:23">
      <c r="B2" s="137"/>
      <c r="E2" s="2"/>
      <c r="F2" s="2"/>
      <c r="G2" s="2"/>
      <c r="H2" s="2"/>
      <c r="U2" s="137"/>
      <c r="W2" s="142" t="s">
        <v>257</v>
      </c>
    </row>
    <row r="3" ht="34" customHeight="1" spans="1:23">
      <c r="A3" s="4" t="str">
        <f>"2025"&amp;"年部门项目支出预算表"</f>
        <v>2025年部门项目支出预算表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customHeight="1" spans="1:23">
      <c r="A4" s="5" t="str">
        <f>"单位名称："&amp;"官渡区阿拉街道社区卫生服务中心"</f>
        <v>单位名称：官渡区阿拉街道社区卫生服务中心</v>
      </c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7"/>
      <c r="N4" s="7"/>
      <c r="O4" s="7"/>
      <c r="P4" s="7"/>
      <c r="Q4" s="7"/>
      <c r="U4" s="137"/>
      <c r="W4" s="120" t="s">
        <v>1</v>
      </c>
    </row>
    <row r="5" customHeight="1" spans="1:23">
      <c r="A5" s="9" t="s">
        <v>258</v>
      </c>
      <c r="B5" s="10" t="s">
        <v>174</v>
      </c>
      <c r="C5" s="9" t="s">
        <v>175</v>
      </c>
      <c r="D5" s="9" t="s">
        <v>259</v>
      </c>
      <c r="E5" s="10" t="s">
        <v>176</v>
      </c>
      <c r="F5" s="10" t="s">
        <v>177</v>
      </c>
      <c r="G5" s="10" t="s">
        <v>260</v>
      </c>
      <c r="H5" s="10" t="s">
        <v>261</v>
      </c>
      <c r="I5" s="28" t="s">
        <v>55</v>
      </c>
      <c r="J5" s="11" t="s">
        <v>262</v>
      </c>
      <c r="K5" s="12"/>
      <c r="L5" s="12"/>
      <c r="M5" s="13"/>
      <c r="N5" s="11" t="s">
        <v>182</v>
      </c>
      <c r="O5" s="12"/>
      <c r="P5" s="13"/>
      <c r="Q5" s="10" t="s">
        <v>61</v>
      </c>
      <c r="R5" s="11" t="s">
        <v>62</v>
      </c>
      <c r="S5" s="12"/>
      <c r="T5" s="12"/>
      <c r="U5" s="12"/>
      <c r="V5" s="12"/>
      <c r="W5" s="13"/>
    </row>
    <row r="6" ht="15" customHeight="1" spans="1:23">
      <c r="A6" s="14"/>
      <c r="B6" s="29"/>
      <c r="C6" s="14"/>
      <c r="D6" s="14"/>
      <c r="E6" s="15"/>
      <c r="F6" s="15"/>
      <c r="G6" s="15"/>
      <c r="H6" s="15"/>
      <c r="I6" s="29"/>
      <c r="J6" s="138" t="s">
        <v>58</v>
      </c>
      <c r="K6" s="139"/>
      <c r="L6" s="10" t="s">
        <v>59</v>
      </c>
      <c r="M6" s="10" t="s">
        <v>60</v>
      </c>
      <c r="N6" s="10" t="s">
        <v>58</v>
      </c>
      <c r="O6" s="10" t="s">
        <v>59</v>
      </c>
      <c r="P6" s="10" t="s">
        <v>60</v>
      </c>
      <c r="Q6" s="15"/>
      <c r="R6" s="10" t="s">
        <v>57</v>
      </c>
      <c r="S6" s="10" t="s">
        <v>64</v>
      </c>
      <c r="T6" s="10" t="s">
        <v>188</v>
      </c>
      <c r="U6" s="10" t="s">
        <v>66</v>
      </c>
      <c r="V6" s="10" t="s">
        <v>67</v>
      </c>
      <c r="W6" s="10" t="s">
        <v>68</v>
      </c>
    </row>
    <row r="7" ht="15" customHeight="1" spans="1:23">
      <c r="A7" s="29"/>
      <c r="B7" s="29"/>
      <c r="C7" s="29"/>
      <c r="D7" s="29"/>
      <c r="E7" s="29"/>
      <c r="F7" s="29"/>
      <c r="G7" s="29"/>
      <c r="H7" s="29"/>
      <c r="I7" s="29"/>
      <c r="J7" s="140" t="s">
        <v>57</v>
      </c>
      <c r="K7" s="141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</row>
    <row r="8" ht="15" customHeight="1" spans="1:23">
      <c r="A8" s="17"/>
      <c r="B8" s="19"/>
      <c r="C8" s="17"/>
      <c r="D8" s="17"/>
      <c r="E8" s="18"/>
      <c r="F8" s="18"/>
      <c r="G8" s="18"/>
      <c r="H8" s="18"/>
      <c r="I8" s="19"/>
      <c r="J8" s="67" t="s">
        <v>57</v>
      </c>
      <c r="K8" s="67" t="s">
        <v>263</v>
      </c>
      <c r="L8" s="18"/>
      <c r="M8" s="18"/>
      <c r="N8" s="18"/>
      <c r="O8" s="18"/>
      <c r="P8" s="18"/>
      <c r="Q8" s="18"/>
      <c r="R8" s="18"/>
      <c r="S8" s="18"/>
      <c r="T8" s="18"/>
      <c r="U8" s="19"/>
      <c r="V8" s="18"/>
      <c r="W8" s="18"/>
    </row>
    <row r="9" customHeight="1" spans="1:23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36">
        <v>12</v>
      </c>
      <c r="M9" s="36">
        <v>13</v>
      </c>
      <c r="N9" s="36">
        <v>14</v>
      </c>
      <c r="O9" s="36">
        <v>15</v>
      </c>
      <c r="P9" s="36">
        <v>16</v>
      </c>
      <c r="Q9" s="36">
        <v>17</v>
      </c>
      <c r="R9" s="36">
        <v>18</v>
      </c>
      <c r="S9" s="36">
        <v>19</v>
      </c>
      <c r="T9" s="36">
        <v>20</v>
      </c>
      <c r="U9" s="20">
        <v>21</v>
      </c>
      <c r="V9" s="36">
        <v>22</v>
      </c>
      <c r="W9" s="20">
        <v>23</v>
      </c>
    </row>
    <row r="10" customHeight="1" spans="1:23">
      <c r="A10" s="69" t="s">
        <v>264</v>
      </c>
      <c r="B10" s="69" t="s">
        <v>265</v>
      </c>
      <c r="C10" s="69" t="s">
        <v>266</v>
      </c>
      <c r="D10" s="69" t="s">
        <v>70</v>
      </c>
      <c r="E10" s="69" t="s">
        <v>111</v>
      </c>
      <c r="F10" s="69" t="s">
        <v>112</v>
      </c>
      <c r="G10" s="69" t="s">
        <v>240</v>
      </c>
      <c r="H10" s="69" t="s">
        <v>241</v>
      </c>
      <c r="I10" s="80">
        <v>45000</v>
      </c>
      <c r="J10" s="80">
        <v>45000</v>
      </c>
      <c r="K10" s="80">
        <v>45000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customHeight="1" spans="1:23">
      <c r="A11" s="69" t="s">
        <v>264</v>
      </c>
      <c r="B11" s="69" t="s">
        <v>267</v>
      </c>
      <c r="C11" s="69" t="s">
        <v>268</v>
      </c>
      <c r="D11" s="69" t="s">
        <v>70</v>
      </c>
      <c r="E11" s="69" t="s">
        <v>111</v>
      </c>
      <c r="F11" s="69" t="s">
        <v>112</v>
      </c>
      <c r="G11" s="69" t="s">
        <v>240</v>
      </c>
      <c r="H11" s="69" t="s">
        <v>241</v>
      </c>
      <c r="I11" s="80">
        <v>28000</v>
      </c>
      <c r="J11" s="80">
        <v>28000</v>
      </c>
      <c r="K11" s="80">
        <v>28000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customHeight="1" spans="1:23">
      <c r="A12" s="69" t="s">
        <v>264</v>
      </c>
      <c r="B12" s="69" t="s">
        <v>269</v>
      </c>
      <c r="C12" s="69" t="s">
        <v>270</v>
      </c>
      <c r="D12" s="69" t="s">
        <v>70</v>
      </c>
      <c r="E12" s="69" t="s">
        <v>111</v>
      </c>
      <c r="F12" s="69" t="s">
        <v>112</v>
      </c>
      <c r="G12" s="69" t="s">
        <v>224</v>
      </c>
      <c r="H12" s="69" t="s">
        <v>225</v>
      </c>
      <c r="I12" s="80">
        <v>9600</v>
      </c>
      <c r="J12" s="80">
        <v>9600</v>
      </c>
      <c r="K12" s="80">
        <v>9600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customHeight="1" spans="1:23">
      <c r="A13" s="69" t="s">
        <v>264</v>
      </c>
      <c r="B13" s="69" t="s">
        <v>271</v>
      </c>
      <c r="C13" s="69" t="s">
        <v>272</v>
      </c>
      <c r="D13" s="69" t="s">
        <v>70</v>
      </c>
      <c r="E13" s="69" t="s">
        <v>111</v>
      </c>
      <c r="F13" s="69" t="s">
        <v>112</v>
      </c>
      <c r="G13" s="69" t="s">
        <v>224</v>
      </c>
      <c r="H13" s="69" t="s">
        <v>225</v>
      </c>
      <c r="I13" s="80">
        <v>40000</v>
      </c>
      <c r="J13" s="80">
        <v>40000</v>
      </c>
      <c r="K13" s="80">
        <v>40000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customHeight="1" spans="1:23">
      <c r="A14" s="69" t="s">
        <v>264</v>
      </c>
      <c r="B14" s="69" t="s">
        <v>273</v>
      </c>
      <c r="C14" s="69" t="s">
        <v>274</v>
      </c>
      <c r="D14" s="69" t="s">
        <v>70</v>
      </c>
      <c r="E14" s="69" t="s">
        <v>111</v>
      </c>
      <c r="F14" s="69" t="s">
        <v>112</v>
      </c>
      <c r="G14" s="69" t="s">
        <v>226</v>
      </c>
      <c r="H14" s="69" t="s">
        <v>227</v>
      </c>
      <c r="I14" s="80">
        <v>40000</v>
      </c>
      <c r="J14" s="80">
        <v>40000</v>
      </c>
      <c r="K14" s="80">
        <v>40000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customHeight="1" spans="1:23">
      <c r="A15" s="69" t="s">
        <v>264</v>
      </c>
      <c r="B15" s="69" t="s">
        <v>275</v>
      </c>
      <c r="C15" s="69" t="s">
        <v>276</v>
      </c>
      <c r="D15" s="69" t="s">
        <v>70</v>
      </c>
      <c r="E15" s="69" t="s">
        <v>111</v>
      </c>
      <c r="F15" s="69" t="s">
        <v>112</v>
      </c>
      <c r="G15" s="69" t="s">
        <v>224</v>
      </c>
      <c r="H15" s="69" t="s">
        <v>225</v>
      </c>
      <c r="I15" s="80">
        <v>10000</v>
      </c>
      <c r="J15" s="80">
        <v>10000</v>
      </c>
      <c r="K15" s="80">
        <v>10000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customHeight="1" spans="1:23">
      <c r="A16" s="69" t="s">
        <v>264</v>
      </c>
      <c r="B16" s="69" t="s">
        <v>277</v>
      </c>
      <c r="C16" s="69" t="s">
        <v>278</v>
      </c>
      <c r="D16" s="69" t="s">
        <v>70</v>
      </c>
      <c r="E16" s="69" t="s">
        <v>111</v>
      </c>
      <c r="F16" s="69" t="s">
        <v>112</v>
      </c>
      <c r="G16" s="69" t="s">
        <v>224</v>
      </c>
      <c r="H16" s="69" t="s">
        <v>225</v>
      </c>
      <c r="I16" s="80">
        <v>25000</v>
      </c>
      <c r="J16" s="80">
        <v>25000</v>
      </c>
      <c r="K16" s="80">
        <v>25000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customHeight="1" spans="1:23">
      <c r="A17" s="69" t="s">
        <v>264</v>
      </c>
      <c r="B17" s="69" t="s">
        <v>279</v>
      </c>
      <c r="C17" s="69" t="s">
        <v>280</v>
      </c>
      <c r="D17" s="69" t="s">
        <v>70</v>
      </c>
      <c r="E17" s="69" t="s">
        <v>111</v>
      </c>
      <c r="F17" s="69" t="s">
        <v>112</v>
      </c>
      <c r="G17" s="69" t="s">
        <v>224</v>
      </c>
      <c r="H17" s="69" t="s">
        <v>225</v>
      </c>
      <c r="I17" s="80">
        <v>12400</v>
      </c>
      <c r="J17" s="80">
        <v>12400</v>
      </c>
      <c r="K17" s="80">
        <v>12400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</row>
    <row r="18" customHeight="1" spans="1:23">
      <c r="A18" s="69" t="s">
        <v>264</v>
      </c>
      <c r="B18" s="69" t="s">
        <v>279</v>
      </c>
      <c r="C18" s="69" t="s">
        <v>280</v>
      </c>
      <c r="D18" s="69" t="s">
        <v>70</v>
      </c>
      <c r="E18" s="69" t="s">
        <v>111</v>
      </c>
      <c r="F18" s="69" t="s">
        <v>112</v>
      </c>
      <c r="G18" s="69" t="s">
        <v>281</v>
      </c>
      <c r="H18" s="69" t="s">
        <v>282</v>
      </c>
      <c r="I18" s="80">
        <v>200000</v>
      </c>
      <c r="J18" s="80">
        <v>200000</v>
      </c>
      <c r="K18" s="80">
        <v>200000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customHeight="1" spans="1:23">
      <c r="A19" s="69" t="s">
        <v>264</v>
      </c>
      <c r="B19" s="69" t="s">
        <v>279</v>
      </c>
      <c r="C19" s="69" t="s">
        <v>280</v>
      </c>
      <c r="D19" s="69" t="s">
        <v>70</v>
      </c>
      <c r="E19" s="69" t="s">
        <v>111</v>
      </c>
      <c r="F19" s="69" t="s">
        <v>112</v>
      </c>
      <c r="G19" s="69" t="s">
        <v>283</v>
      </c>
      <c r="H19" s="69" t="s">
        <v>284</v>
      </c>
      <c r="I19" s="80">
        <v>30000</v>
      </c>
      <c r="J19" s="80">
        <v>30000</v>
      </c>
      <c r="K19" s="80">
        <v>30000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customHeight="1" spans="1:23">
      <c r="A20" s="33" t="s">
        <v>163</v>
      </c>
      <c r="B20" s="34"/>
      <c r="C20" s="34"/>
      <c r="D20" s="34"/>
      <c r="E20" s="34"/>
      <c r="F20" s="34"/>
      <c r="G20" s="34"/>
      <c r="H20" s="35"/>
      <c r="I20" s="80">
        <v>440000</v>
      </c>
      <c r="J20" s="80">
        <v>440000</v>
      </c>
      <c r="K20" s="80">
        <v>440000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</sheetData>
  <mergeCells count="28">
    <mergeCell ref="A3:W3"/>
    <mergeCell ref="A4:H4"/>
    <mergeCell ref="J5:M5"/>
    <mergeCell ref="N5:P5"/>
    <mergeCell ref="R5:W5"/>
    <mergeCell ref="A20:H20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69444444444444" right="0.369444444444444" top="0.559722222222222" bottom="0.559722222222222" header="0.479861111111111" footer="0.479861111111111"/>
  <pageSetup paperSize="9" scale="56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57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285714285714" defaultRowHeight="12" customHeight="1"/>
  <cols>
    <col min="1" max="1" width="34.2857142857143" customWidth="1"/>
    <col min="2" max="2" width="29" customWidth="1"/>
    <col min="3" max="5" width="23.5714285714286" customWidth="1"/>
    <col min="6" max="6" width="11.2857142857143" customWidth="1"/>
    <col min="7" max="7" width="25.1428571428571" customWidth="1"/>
    <col min="8" max="8" width="15.5714285714286" customWidth="1"/>
    <col min="9" max="9" width="13.4190476190476" customWidth="1"/>
    <col min="10" max="10" width="18.847619047619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3" t="s">
        <v>285</v>
      </c>
    </row>
    <row r="3" ht="33" customHeight="1" spans="1:10">
      <c r="A3" s="65" t="str">
        <f>"2025"&amp;"年部门项目支出绩效目标表"</f>
        <v>2025年部门项目支出绩效目标表</v>
      </c>
      <c r="B3" s="4"/>
      <c r="C3" s="4"/>
      <c r="D3" s="4"/>
      <c r="E3" s="4"/>
      <c r="F3" s="66"/>
      <c r="G3" s="4"/>
      <c r="H3" s="66"/>
      <c r="I3" s="66"/>
      <c r="J3" s="4"/>
    </row>
    <row r="4" customHeight="1" spans="1:1">
      <c r="A4" s="5" t="str">
        <f>"单位名称："&amp;"官渡区阿拉街道社区卫生服务中心"</f>
        <v>单位名称：官渡区阿拉街道社区卫生服务中心</v>
      </c>
    </row>
    <row r="5" customHeight="1" spans="1:10">
      <c r="A5" s="67" t="s">
        <v>175</v>
      </c>
      <c r="B5" s="67" t="s">
        <v>286</v>
      </c>
      <c r="C5" s="67" t="s">
        <v>287</v>
      </c>
      <c r="D5" s="67" t="s">
        <v>288</v>
      </c>
      <c r="E5" s="67" t="s">
        <v>289</v>
      </c>
      <c r="F5" s="68" t="s">
        <v>290</v>
      </c>
      <c r="G5" s="67" t="s">
        <v>291</v>
      </c>
      <c r="H5" s="68" t="s">
        <v>292</v>
      </c>
      <c r="I5" s="68" t="s">
        <v>293</v>
      </c>
      <c r="J5" s="67" t="s">
        <v>294</v>
      </c>
    </row>
    <row r="6" customHeight="1" spans="1:10">
      <c r="A6" s="135">
        <v>1</v>
      </c>
      <c r="B6" s="135">
        <v>2</v>
      </c>
      <c r="C6" s="135">
        <v>3</v>
      </c>
      <c r="D6" s="135">
        <v>4</v>
      </c>
      <c r="E6" s="135">
        <v>5</v>
      </c>
      <c r="F6" s="36">
        <v>6</v>
      </c>
      <c r="G6" s="135">
        <v>7</v>
      </c>
      <c r="H6" s="36">
        <v>8</v>
      </c>
      <c r="I6" s="36">
        <v>9</v>
      </c>
      <c r="J6" s="135">
        <v>10</v>
      </c>
    </row>
    <row r="7" customHeight="1" spans="1:10">
      <c r="A7" s="30" t="s">
        <v>70</v>
      </c>
      <c r="B7" s="69"/>
      <c r="C7" s="69"/>
      <c r="D7" s="69"/>
      <c r="E7" s="70"/>
      <c r="F7" s="71"/>
      <c r="G7" s="70"/>
      <c r="H7" s="71"/>
      <c r="I7" s="71"/>
      <c r="J7" s="70"/>
    </row>
    <row r="8" customHeight="1" spans="1:10">
      <c r="A8" s="136" t="s">
        <v>276</v>
      </c>
      <c r="B8" s="21" t="s">
        <v>295</v>
      </c>
      <c r="C8" s="21" t="s">
        <v>296</v>
      </c>
      <c r="D8" s="21" t="s">
        <v>297</v>
      </c>
      <c r="E8" s="30" t="s">
        <v>298</v>
      </c>
      <c r="F8" s="21" t="s">
        <v>299</v>
      </c>
      <c r="G8" s="30" t="s">
        <v>93</v>
      </c>
      <c r="H8" s="21" t="s">
        <v>300</v>
      </c>
      <c r="I8" s="21" t="s">
        <v>301</v>
      </c>
      <c r="J8" s="30" t="s">
        <v>302</v>
      </c>
    </row>
    <row r="9" ht="15" customHeight="1" spans="1:10">
      <c r="A9" s="136" t="s">
        <v>276</v>
      </c>
      <c r="B9" s="21" t="s">
        <v>295</v>
      </c>
      <c r="C9" s="21" t="s">
        <v>296</v>
      </c>
      <c r="D9" s="21" t="s">
        <v>303</v>
      </c>
      <c r="E9" s="30" t="s">
        <v>304</v>
      </c>
      <c r="F9" s="21" t="s">
        <v>305</v>
      </c>
      <c r="G9" s="30" t="s">
        <v>304</v>
      </c>
      <c r="H9" s="21" t="s">
        <v>306</v>
      </c>
      <c r="I9" s="21" t="s">
        <v>307</v>
      </c>
      <c r="J9" s="30" t="s">
        <v>308</v>
      </c>
    </row>
    <row r="10" ht="15" customHeight="1" spans="1:10">
      <c r="A10" s="136" t="s">
        <v>276</v>
      </c>
      <c r="B10" s="21" t="s">
        <v>295</v>
      </c>
      <c r="C10" s="21" t="s">
        <v>296</v>
      </c>
      <c r="D10" s="21" t="s">
        <v>309</v>
      </c>
      <c r="E10" s="30" t="s">
        <v>310</v>
      </c>
      <c r="F10" s="21" t="s">
        <v>305</v>
      </c>
      <c r="G10" s="30" t="s">
        <v>311</v>
      </c>
      <c r="H10" s="21" t="s">
        <v>306</v>
      </c>
      <c r="I10" s="21" t="s">
        <v>307</v>
      </c>
      <c r="J10" s="30" t="s">
        <v>312</v>
      </c>
    </row>
    <row r="11" ht="15" customHeight="1" spans="1:10">
      <c r="A11" s="136" t="s">
        <v>276</v>
      </c>
      <c r="B11" s="21" t="s">
        <v>295</v>
      </c>
      <c r="C11" s="21" t="s">
        <v>313</v>
      </c>
      <c r="D11" s="21" t="s">
        <v>314</v>
      </c>
      <c r="E11" s="30" t="s">
        <v>315</v>
      </c>
      <c r="F11" s="21" t="s">
        <v>305</v>
      </c>
      <c r="G11" s="30" t="s">
        <v>315</v>
      </c>
      <c r="H11" s="21" t="s">
        <v>306</v>
      </c>
      <c r="I11" s="21" t="s">
        <v>307</v>
      </c>
      <c r="J11" s="30" t="s">
        <v>316</v>
      </c>
    </row>
    <row r="12" ht="15" customHeight="1" spans="1:10">
      <c r="A12" s="136" t="s">
        <v>276</v>
      </c>
      <c r="B12" s="21" t="s">
        <v>295</v>
      </c>
      <c r="C12" s="21" t="s">
        <v>317</v>
      </c>
      <c r="D12" s="21" t="s">
        <v>318</v>
      </c>
      <c r="E12" s="30" t="s">
        <v>319</v>
      </c>
      <c r="F12" s="21" t="s">
        <v>299</v>
      </c>
      <c r="G12" s="30" t="s">
        <v>320</v>
      </c>
      <c r="H12" s="21" t="s">
        <v>321</v>
      </c>
      <c r="I12" s="21" t="s">
        <v>307</v>
      </c>
      <c r="J12" s="30" t="s">
        <v>316</v>
      </c>
    </row>
    <row r="13" customHeight="1" spans="1:10">
      <c r="A13" s="136" t="s">
        <v>280</v>
      </c>
      <c r="B13" s="21" t="s">
        <v>322</v>
      </c>
      <c r="C13" s="21" t="s">
        <v>296</v>
      </c>
      <c r="D13" s="21" t="s">
        <v>297</v>
      </c>
      <c r="E13" s="30" t="s">
        <v>323</v>
      </c>
      <c r="F13" s="21" t="s">
        <v>305</v>
      </c>
      <c r="G13" s="30" t="s">
        <v>324</v>
      </c>
      <c r="H13" s="21" t="s">
        <v>325</v>
      </c>
      <c r="I13" s="21" t="s">
        <v>301</v>
      </c>
      <c r="J13" s="30" t="s">
        <v>326</v>
      </c>
    </row>
    <row r="14" ht="15" customHeight="1" spans="1:10">
      <c r="A14" s="136" t="s">
        <v>280</v>
      </c>
      <c r="B14" s="21" t="s">
        <v>322</v>
      </c>
      <c r="C14" s="21" t="s">
        <v>296</v>
      </c>
      <c r="D14" s="21" t="s">
        <v>297</v>
      </c>
      <c r="E14" s="30" t="s">
        <v>327</v>
      </c>
      <c r="F14" s="21" t="s">
        <v>305</v>
      </c>
      <c r="G14" s="30" t="s">
        <v>83</v>
      </c>
      <c r="H14" s="21" t="s">
        <v>328</v>
      </c>
      <c r="I14" s="21" t="s">
        <v>301</v>
      </c>
      <c r="J14" s="30" t="s">
        <v>329</v>
      </c>
    </row>
    <row r="15" ht="15" customHeight="1" spans="1:10">
      <c r="A15" s="136" t="s">
        <v>280</v>
      </c>
      <c r="B15" s="21" t="s">
        <v>322</v>
      </c>
      <c r="C15" s="21" t="s">
        <v>296</v>
      </c>
      <c r="D15" s="21" t="s">
        <v>297</v>
      </c>
      <c r="E15" s="30" t="s">
        <v>330</v>
      </c>
      <c r="F15" s="21" t="s">
        <v>305</v>
      </c>
      <c r="G15" s="30" t="s">
        <v>83</v>
      </c>
      <c r="H15" s="21" t="s">
        <v>328</v>
      </c>
      <c r="I15" s="21" t="s">
        <v>301</v>
      </c>
      <c r="J15" s="30" t="s">
        <v>331</v>
      </c>
    </row>
    <row r="16" ht="15" customHeight="1" spans="1:10">
      <c r="A16" s="136" t="s">
        <v>280</v>
      </c>
      <c r="B16" s="21" t="s">
        <v>322</v>
      </c>
      <c r="C16" s="21" t="s">
        <v>296</v>
      </c>
      <c r="D16" s="21" t="s">
        <v>297</v>
      </c>
      <c r="E16" s="30" t="s">
        <v>332</v>
      </c>
      <c r="F16" s="21" t="s">
        <v>305</v>
      </c>
      <c r="G16" s="30" t="s">
        <v>324</v>
      </c>
      <c r="H16" s="21" t="s">
        <v>325</v>
      </c>
      <c r="I16" s="21" t="s">
        <v>301</v>
      </c>
      <c r="J16" s="30" t="s">
        <v>333</v>
      </c>
    </row>
    <row r="17" ht="15" customHeight="1" spans="1:10">
      <c r="A17" s="136" t="s">
        <v>280</v>
      </c>
      <c r="B17" s="21" t="s">
        <v>322</v>
      </c>
      <c r="C17" s="21" t="s">
        <v>296</v>
      </c>
      <c r="D17" s="21" t="s">
        <v>297</v>
      </c>
      <c r="E17" s="30" t="s">
        <v>334</v>
      </c>
      <c r="F17" s="21" t="s">
        <v>305</v>
      </c>
      <c r="G17" s="30" t="s">
        <v>324</v>
      </c>
      <c r="H17" s="21" t="s">
        <v>335</v>
      </c>
      <c r="I17" s="21" t="s">
        <v>301</v>
      </c>
      <c r="J17" s="30" t="s">
        <v>336</v>
      </c>
    </row>
    <row r="18" ht="15" customHeight="1" spans="1:10">
      <c r="A18" s="136" t="s">
        <v>280</v>
      </c>
      <c r="B18" s="21" t="s">
        <v>322</v>
      </c>
      <c r="C18" s="21" t="s">
        <v>296</v>
      </c>
      <c r="D18" s="21" t="s">
        <v>297</v>
      </c>
      <c r="E18" s="30" t="s">
        <v>337</v>
      </c>
      <c r="F18" s="21" t="s">
        <v>305</v>
      </c>
      <c r="G18" s="30" t="s">
        <v>324</v>
      </c>
      <c r="H18" s="21" t="s">
        <v>338</v>
      </c>
      <c r="I18" s="21" t="s">
        <v>301</v>
      </c>
      <c r="J18" s="30" t="s">
        <v>339</v>
      </c>
    </row>
    <row r="19" ht="15" customHeight="1" spans="1:10">
      <c r="A19" s="136" t="s">
        <v>280</v>
      </c>
      <c r="B19" s="21" t="s">
        <v>322</v>
      </c>
      <c r="C19" s="21" t="s">
        <v>296</v>
      </c>
      <c r="D19" s="21" t="s">
        <v>297</v>
      </c>
      <c r="E19" s="30" t="s">
        <v>340</v>
      </c>
      <c r="F19" s="21" t="s">
        <v>299</v>
      </c>
      <c r="G19" s="30" t="s">
        <v>341</v>
      </c>
      <c r="H19" s="21" t="s">
        <v>342</v>
      </c>
      <c r="I19" s="21" t="s">
        <v>301</v>
      </c>
      <c r="J19" s="30" t="s">
        <v>343</v>
      </c>
    </row>
    <row r="20" ht="15" customHeight="1" spans="1:10">
      <c r="A20" s="136" t="s">
        <v>280</v>
      </c>
      <c r="B20" s="21" t="s">
        <v>322</v>
      </c>
      <c r="C20" s="21" t="s">
        <v>296</v>
      </c>
      <c r="D20" s="21" t="s">
        <v>303</v>
      </c>
      <c r="E20" s="30" t="s">
        <v>344</v>
      </c>
      <c r="F20" s="21" t="s">
        <v>299</v>
      </c>
      <c r="G20" s="30" t="s">
        <v>320</v>
      </c>
      <c r="H20" s="21" t="s">
        <v>321</v>
      </c>
      <c r="I20" s="21" t="s">
        <v>301</v>
      </c>
      <c r="J20" s="30" t="s">
        <v>345</v>
      </c>
    </row>
    <row r="21" ht="15" customHeight="1" spans="1:10">
      <c r="A21" s="136" t="s">
        <v>280</v>
      </c>
      <c r="B21" s="21" t="s">
        <v>322</v>
      </c>
      <c r="C21" s="21" t="s">
        <v>296</v>
      </c>
      <c r="D21" s="21" t="s">
        <v>309</v>
      </c>
      <c r="E21" s="30" t="s">
        <v>346</v>
      </c>
      <c r="F21" s="21" t="s">
        <v>347</v>
      </c>
      <c r="G21" s="30" t="s">
        <v>311</v>
      </c>
      <c r="H21" s="21" t="s">
        <v>335</v>
      </c>
      <c r="I21" s="21" t="s">
        <v>301</v>
      </c>
      <c r="J21" s="30" t="s">
        <v>348</v>
      </c>
    </row>
    <row r="22" ht="15" customHeight="1" spans="1:10">
      <c r="A22" s="136" t="s">
        <v>280</v>
      </c>
      <c r="B22" s="21" t="s">
        <v>322</v>
      </c>
      <c r="C22" s="21" t="s">
        <v>313</v>
      </c>
      <c r="D22" s="21" t="s">
        <v>314</v>
      </c>
      <c r="E22" s="30" t="s">
        <v>349</v>
      </c>
      <c r="F22" s="21" t="s">
        <v>305</v>
      </c>
      <c r="G22" s="30" t="s">
        <v>350</v>
      </c>
      <c r="H22" s="21" t="s">
        <v>321</v>
      </c>
      <c r="I22" s="21" t="s">
        <v>307</v>
      </c>
      <c r="J22" s="30" t="s">
        <v>351</v>
      </c>
    </row>
    <row r="23" ht="15" customHeight="1" spans="1:10">
      <c r="A23" s="136" t="s">
        <v>280</v>
      </c>
      <c r="B23" s="21" t="s">
        <v>322</v>
      </c>
      <c r="C23" s="21" t="s">
        <v>313</v>
      </c>
      <c r="D23" s="21" t="s">
        <v>314</v>
      </c>
      <c r="E23" s="30" t="s">
        <v>352</v>
      </c>
      <c r="F23" s="21" t="s">
        <v>305</v>
      </c>
      <c r="G23" s="30" t="s">
        <v>353</v>
      </c>
      <c r="H23" s="21" t="s">
        <v>300</v>
      </c>
      <c r="I23" s="21" t="s">
        <v>301</v>
      </c>
      <c r="J23" s="30" t="s">
        <v>354</v>
      </c>
    </row>
    <row r="24" ht="15" customHeight="1" spans="1:10">
      <c r="A24" s="136" t="s">
        <v>280</v>
      </c>
      <c r="B24" s="21" t="s">
        <v>322</v>
      </c>
      <c r="C24" s="21" t="s">
        <v>317</v>
      </c>
      <c r="D24" s="21" t="s">
        <v>318</v>
      </c>
      <c r="E24" s="30" t="s">
        <v>355</v>
      </c>
      <c r="F24" s="21" t="s">
        <v>305</v>
      </c>
      <c r="G24" s="30" t="s">
        <v>356</v>
      </c>
      <c r="H24" s="21" t="s">
        <v>321</v>
      </c>
      <c r="I24" s="21" t="s">
        <v>307</v>
      </c>
      <c r="J24" s="30" t="s">
        <v>357</v>
      </c>
    </row>
    <row r="25" customHeight="1" spans="1:10">
      <c r="A25" s="136" t="s">
        <v>268</v>
      </c>
      <c r="B25" s="21" t="s">
        <v>358</v>
      </c>
      <c r="C25" s="21" t="s">
        <v>296</v>
      </c>
      <c r="D25" s="21" t="s">
        <v>297</v>
      </c>
      <c r="E25" s="30" t="s">
        <v>359</v>
      </c>
      <c r="F25" s="21" t="s">
        <v>299</v>
      </c>
      <c r="G25" s="30" t="s">
        <v>93</v>
      </c>
      <c r="H25" s="21" t="s">
        <v>300</v>
      </c>
      <c r="I25" s="21" t="s">
        <v>301</v>
      </c>
      <c r="J25" s="30" t="s">
        <v>360</v>
      </c>
    </row>
    <row r="26" ht="15" customHeight="1" spans="1:10">
      <c r="A26" s="136" t="s">
        <v>268</v>
      </c>
      <c r="B26" s="21" t="s">
        <v>358</v>
      </c>
      <c r="C26" s="21" t="s">
        <v>296</v>
      </c>
      <c r="D26" s="21" t="s">
        <v>303</v>
      </c>
      <c r="E26" s="30" t="s">
        <v>361</v>
      </c>
      <c r="F26" s="21" t="s">
        <v>299</v>
      </c>
      <c r="G26" s="30" t="s">
        <v>362</v>
      </c>
      <c r="H26" s="21" t="s">
        <v>321</v>
      </c>
      <c r="I26" s="21" t="s">
        <v>307</v>
      </c>
      <c r="J26" s="30" t="s">
        <v>360</v>
      </c>
    </row>
    <row r="27" ht="15" customHeight="1" spans="1:10">
      <c r="A27" s="136" t="s">
        <v>268</v>
      </c>
      <c r="B27" s="21" t="s">
        <v>358</v>
      </c>
      <c r="C27" s="21" t="s">
        <v>296</v>
      </c>
      <c r="D27" s="21" t="s">
        <v>309</v>
      </c>
      <c r="E27" s="30" t="s">
        <v>310</v>
      </c>
      <c r="F27" s="21" t="s">
        <v>305</v>
      </c>
      <c r="G27" s="30" t="s">
        <v>363</v>
      </c>
      <c r="H27" s="21" t="s">
        <v>306</v>
      </c>
      <c r="I27" s="21" t="s">
        <v>307</v>
      </c>
      <c r="J27" s="30" t="s">
        <v>312</v>
      </c>
    </row>
    <row r="28" ht="15" customHeight="1" spans="1:10">
      <c r="A28" s="136" t="s">
        <v>268</v>
      </c>
      <c r="B28" s="21" t="s">
        <v>358</v>
      </c>
      <c r="C28" s="21" t="s">
        <v>313</v>
      </c>
      <c r="D28" s="21" t="s">
        <v>314</v>
      </c>
      <c r="E28" s="30" t="s">
        <v>364</v>
      </c>
      <c r="F28" s="21" t="s">
        <v>305</v>
      </c>
      <c r="G28" s="30" t="s">
        <v>364</v>
      </c>
      <c r="H28" s="21" t="s">
        <v>321</v>
      </c>
      <c r="I28" s="21" t="s">
        <v>307</v>
      </c>
      <c r="J28" s="30" t="s">
        <v>360</v>
      </c>
    </row>
    <row r="29" ht="15" customHeight="1" spans="1:10">
      <c r="A29" s="136" t="s">
        <v>268</v>
      </c>
      <c r="B29" s="21" t="s">
        <v>358</v>
      </c>
      <c r="C29" s="21" t="s">
        <v>317</v>
      </c>
      <c r="D29" s="21" t="s">
        <v>318</v>
      </c>
      <c r="E29" s="30" t="s">
        <v>365</v>
      </c>
      <c r="F29" s="21" t="s">
        <v>299</v>
      </c>
      <c r="G29" s="30" t="s">
        <v>320</v>
      </c>
      <c r="H29" s="21" t="s">
        <v>321</v>
      </c>
      <c r="I29" s="21" t="s">
        <v>301</v>
      </c>
      <c r="J29" s="30" t="s">
        <v>360</v>
      </c>
    </row>
    <row r="30" customHeight="1" spans="1:10">
      <c r="A30" s="136" t="s">
        <v>270</v>
      </c>
      <c r="B30" s="21" t="s">
        <v>366</v>
      </c>
      <c r="C30" s="21" t="s">
        <v>296</v>
      </c>
      <c r="D30" s="21" t="s">
        <v>297</v>
      </c>
      <c r="E30" s="30" t="s">
        <v>367</v>
      </c>
      <c r="F30" s="21" t="s">
        <v>299</v>
      </c>
      <c r="G30" s="30" t="s">
        <v>86</v>
      </c>
      <c r="H30" s="21" t="s">
        <v>368</v>
      </c>
      <c r="I30" s="21" t="s">
        <v>301</v>
      </c>
      <c r="J30" s="30" t="s">
        <v>369</v>
      </c>
    </row>
    <row r="31" ht="15" customHeight="1" spans="1:10">
      <c r="A31" s="136" t="s">
        <v>270</v>
      </c>
      <c r="B31" s="21" t="s">
        <v>366</v>
      </c>
      <c r="C31" s="21" t="s">
        <v>296</v>
      </c>
      <c r="D31" s="21" t="s">
        <v>303</v>
      </c>
      <c r="E31" s="30" t="s">
        <v>370</v>
      </c>
      <c r="F31" s="21" t="s">
        <v>305</v>
      </c>
      <c r="G31" s="30" t="s">
        <v>371</v>
      </c>
      <c r="H31" s="21" t="s">
        <v>335</v>
      </c>
      <c r="I31" s="21" t="s">
        <v>307</v>
      </c>
      <c r="J31" s="30" t="s">
        <v>366</v>
      </c>
    </row>
    <row r="32" ht="15" customHeight="1" spans="1:10">
      <c r="A32" s="136" t="s">
        <v>270</v>
      </c>
      <c r="B32" s="21" t="s">
        <v>366</v>
      </c>
      <c r="C32" s="21" t="s">
        <v>296</v>
      </c>
      <c r="D32" s="21" t="s">
        <v>303</v>
      </c>
      <c r="E32" s="30" t="s">
        <v>344</v>
      </c>
      <c r="F32" s="21" t="s">
        <v>299</v>
      </c>
      <c r="G32" s="30" t="s">
        <v>320</v>
      </c>
      <c r="H32" s="21" t="s">
        <v>321</v>
      </c>
      <c r="I32" s="21" t="s">
        <v>301</v>
      </c>
      <c r="J32" s="30" t="s">
        <v>345</v>
      </c>
    </row>
    <row r="33" ht="15" customHeight="1" spans="1:10">
      <c r="A33" s="136" t="s">
        <v>270</v>
      </c>
      <c r="B33" s="21" t="s">
        <v>366</v>
      </c>
      <c r="C33" s="21" t="s">
        <v>296</v>
      </c>
      <c r="D33" s="21" t="s">
        <v>309</v>
      </c>
      <c r="E33" s="30" t="s">
        <v>310</v>
      </c>
      <c r="F33" s="21" t="s">
        <v>347</v>
      </c>
      <c r="G33" s="30" t="s">
        <v>311</v>
      </c>
      <c r="H33" s="21" t="s">
        <v>335</v>
      </c>
      <c r="I33" s="21" t="s">
        <v>307</v>
      </c>
      <c r="J33" s="30" t="s">
        <v>312</v>
      </c>
    </row>
    <row r="34" ht="15" customHeight="1" spans="1:10">
      <c r="A34" s="136" t="s">
        <v>270</v>
      </c>
      <c r="B34" s="21" t="s">
        <v>366</v>
      </c>
      <c r="C34" s="21" t="s">
        <v>313</v>
      </c>
      <c r="D34" s="21" t="s">
        <v>372</v>
      </c>
      <c r="E34" s="30" t="s">
        <v>373</v>
      </c>
      <c r="F34" s="21" t="s">
        <v>305</v>
      </c>
      <c r="G34" s="30" t="s">
        <v>371</v>
      </c>
      <c r="H34" s="21" t="s">
        <v>335</v>
      </c>
      <c r="I34" s="21" t="s">
        <v>307</v>
      </c>
      <c r="J34" s="30" t="s">
        <v>374</v>
      </c>
    </row>
    <row r="35" ht="15" customHeight="1" spans="1:10">
      <c r="A35" s="136" t="s">
        <v>270</v>
      </c>
      <c r="B35" s="21" t="s">
        <v>366</v>
      </c>
      <c r="C35" s="21" t="s">
        <v>317</v>
      </c>
      <c r="D35" s="21" t="s">
        <v>318</v>
      </c>
      <c r="E35" s="30" t="s">
        <v>375</v>
      </c>
      <c r="F35" s="21" t="s">
        <v>299</v>
      </c>
      <c r="G35" s="30" t="s">
        <v>320</v>
      </c>
      <c r="H35" s="21" t="s">
        <v>321</v>
      </c>
      <c r="I35" s="21" t="s">
        <v>301</v>
      </c>
      <c r="J35" s="30" t="s">
        <v>376</v>
      </c>
    </row>
    <row r="36" customHeight="1" spans="1:10">
      <c r="A36" s="136" t="s">
        <v>272</v>
      </c>
      <c r="B36" s="21" t="s">
        <v>377</v>
      </c>
      <c r="C36" s="21" t="s">
        <v>296</v>
      </c>
      <c r="D36" s="21" t="s">
        <v>297</v>
      </c>
      <c r="E36" s="30" t="s">
        <v>378</v>
      </c>
      <c r="F36" s="21" t="s">
        <v>299</v>
      </c>
      <c r="G36" s="30" t="s">
        <v>379</v>
      </c>
      <c r="H36" s="21" t="s">
        <v>368</v>
      </c>
      <c r="I36" s="21" t="s">
        <v>301</v>
      </c>
      <c r="J36" s="30" t="s">
        <v>380</v>
      </c>
    </row>
    <row r="37" ht="15" customHeight="1" spans="1:10">
      <c r="A37" s="136" t="s">
        <v>272</v>
      </c>
      <c r="B37" s="21" t="s">
        <v>377</v>
      </c>
      <c r="C37" s="21" t="s">
        <v>296</v>
      </c>
      <c r="D37" s="21" t="s">
        <v>303</v>
      </c>
      <c r="E37" s="30" t="s">
        <v>381</v>
      </c>
      <c r="F37" s="21" t="s">
        <v>299</v>
      </c>
      <c r="G37" s="30" t="s">
        <v>320</v>
      </c>
      <c r="H37" s="21" t="s">
        <v>321</v>
      </c>
      <c r="I37" s="21" t="s">
        <v>301</v>
      </c>
      <c r="J37" s="30" t="s">
        <v>381</v>
      </c>
    </row>
    <row r="38" ht="15" customHeight="1" spans="1:10">
      <c r="A38" s="136" t="s">
        <v>272</v>
      </c>
      <c r="B38" s="21" t="s">
        <v>377</v>
      </c>
      <c r="C38" s="21" t="s">
        <v>296</v>
      </c>
      <c r="D38" s="21" t="s">
        <v>309</v>
      </c>
      <c r="E38" s="30" t="s">
        <v>310</v>
      </c>
      <c r="F38" s="21" t="s">
        <v>347</v>
      </c>
      <c r="G38" s="30" t="s">
        <v>311</v>
      </c>
      <c r="H38" s="21" t="s">
        <v>335</v>
      </c>
      <c r="I38" s="21" t="s">
        <v>301</v>
      </c>
      <c r="J38" s="30" t="s">
        <v>312</v>
      </c>
    </row>
    <row r="39" ht="15" customHeight="1" spans="1:10">
      <c r="A39" s="136" t="s">
        <v>272</v>
      </c>
      <c r="B39" s="21" t="s">
        <v>377</v>
      </c>
      <c r="C39" s="21" t="s">
        <v>313</v>
      </c>
      <c r="D39" s="21" t="s">
        <v>314</v>
      </c>
      <c r="E39" s="30" t="s">
        <v>382</v>
      </c>
      <c r="F39" s="21" t="s">
        <v>305</v>
      </c>
      <c r="G39" s="30" t="s">
        <v>383</v>
      </c>
      <c r="H39" s="21" t="s">
        <v>384</v>
      </c>
      <c r="I39" s="21" t="s">
        <v>307</v>
      </c>
      <c r="J39" s="30" t="s">
        <v>382</v>
      </c>
    </row>
    <row r="40" ht="15" customHeight="1" spans="1:10">
      <c r="A40" s="136" t="s">
        <v>272</v>
      </c>
      <c r="B40" s="21" t="s">
        <v>377</v>
      </c>
      <c r="C40" s="21" t="s">
        <v>317</v>
      </c>
      <c r="D40" s="21" t="s">
        <v>318</v>
      </c>
      <c r="E40" s="30" t="s">
        <v>319</v>
      </c>
      <c r="F40" s="21" t="s">
        <v>299</v>
      </c>
      <c r="G40" s="30" t="s">
        <v>320</v>
      </c>
      <c r="H40" s="21" t="s">
        <v>321</v>
      </c>
      <c r="I40" s="21" t="s">
        <v>307</v>
      </c>
      <c r="J40" s="30" t="s">
        <v>319</v>
      </c>
    </row>
    <row r="41" customHeight="1" spans="1:10">
      <c r="A41" s="136" t="s">
        <v>278</v>
      </c>
      <c r="B41" s="21" t="s">
        <v>385</v>
      </c>
      <c r="C41" s="21" t="s">
        <v>296</v>
      </c>
      <c r="D41" s="21" t="s">
        <v>297</v>
      </c>
      <c r="E41" s="30" t="s">
        <v>386</v>
      </c>
      <c r="F41" s="21" t="s">
        <v>299</v>
      </c>
      <c r="G41" s="30" t="s">
        <v>96</v>
      </c>
      <c r="H41" s="21" t="s">
        <v>338</v>
      </c>
      <c r="I41" s="21" t="s">
        <v>301</v>
      </c>
      <c r="J41" s="30" t="s">
        <v>387</v>
      </c>
    </row>
    <row r="42" ht="15" customHeight="1" spans="1:10">
      <c r="A42" s="136" t="s">
        <v>278</v>
      </c>
      <c r="B42" s="21" t="s">
        <v>385</v>
      </c>
      <c r="C42" s="21" t="s">
        <v>296</v>
      </c>
      <c r="D42" s="21" t="s">
        <v>303</v>
      </c>
      <c r="E42" s="30" t="s">
        <v>388</v>
      </c>
      <c r="F42" s="21" t="s">
        <v>299</v>
      </c>
      <c r="G42" s="30" t="s">
        <v>362</v>
      </c>
      <c r="H42" s="21" t="s">
        <v>321</v>
      </c>
      <c r="I42" s="21" t="s">
        <v>301</v>
      </c>
      <c r="J42" s="30" t="s">
        <v>389</v>
      </c>
    </row>
    <row r="43" ht="15" customHeight="1" spans="1:10">
      <c r="A43" s="136" t="s">
        <v>278</v>
      </c>
      <c r="B43" s="21" t="s">
        <v>385</v>
      </c>
      <c r="C43" s="21" t="s">
        <v>296</v>
      </c>
      <c r="D43" s="21" t="s">
        <v>309</v>
      </c>
      <c r="E43" s="30" t="s">
        <v>310</v>
      </c>
      <c r="F43" s="21" t="s">
        <v>305</v>
      </c>
      <c r="G43" s="30" t="s">
        <v>363</v>
      </c>
      <c r="H43" s="21" t="s">
        <v>306</v>
      </c>
      <c r="I43" s="21" t="s">
        <v>301</v>
      </c>
      <c r="J43" s="30" t="s">
        <v>390</v>
      </c>
    </row>
    <row r="44" ht="15" customHeight="1" spans="1:10">
      <c r="A44" s="136" t="s">
        <v>278</v>
      </c>
      <c r="B44" s="21" t="s">
        <v>385</v>
      </c>
      <c r="C44" s="21" t="s">
        <v>313</v>
      </c>
      <c r="D44" s="21" t="s">
        <v>314</v>
      </c>
      <c r="E44" s="30" t="s">
        <v>391</v>
      </c>
      <c r="F44" s="21" t="s">
        <v>305</v>
      </c>
      <c r="G44" s="30" t="s">
        <v>391</v>
      </c>
      <c r="H44" s="21" t="s">
        <v>306</v>
      </c>
      <c r="I44" s="21" t="s">
        <v>307</v>
      </c>
      <c r="J44" s="30" t="s">
        <v>391</v>
      </c>
    </row>
    <row r="45" ht="15" customHeight="1" spans="1:10">
      <c r="A45" s="136" t="s">
        <v>278</v>
      </c>
      <c r="B45" s="21" t="s">
        <v>385</v>
      </c>
      <c r="C45" s="21" t="s">
        <v>313</v>
      </c>
      <c r="D45" s="21" t="s">
        <v>392</v>
      </c>
      <c r="E45" s="30" t="s">
        <v>393</v>
      </c>
      <c r="F45" s="21" t="s">
        <v>305</v>
      </c>
      <c r="G45" s="30" t="s">
        <v>393</v>
      </c>
      <c r="H45" s="21" t="s">
        <v>321</v>
      </c>
      <c r="I45" s="21" t="s">
        <v>307</v>
      </c>
      <c r="J45" s="30" t="s">
        <v>393</v>
      </c>
    </row>
    <row r="46" ht="15" customHeight="1" spans="1:10">
      <c r="A46" s="136" t="s">
        <v>278</v>
      </c>
      <c r="B46" s="21" t="s">
        <v>385</v>
      </c>
      <c r="C46" s="21" t="s">
        <v>317</v>
      </c>
      <c r="D46" s="21" t="s">
        <v>318</v>
      </c>
      <c r="E46" s="30" t="s">
        <v>394</v>
      </c>
      <c r="F46" s="21" t="s">
        <v>299</v>
      </c>
      <c r="G46" s="30" t="s">
        <v>320</v>
      </c>
      <c r="H46" s="21" t="s">
        <v>321</v>
      </c>
      <c r="I46" s="21" t="s">
        <v>301</v>
      </c>
      <c r="J46" s="30" t="s">
        <v>395</v>
      </c>
    </row>
    <row r="47" ht="15" customHeight="1" spans="1:10">
      <c r="A47" s="136" t="s">
        <v>278</v>
      </c>
      <c r="B47" s="21" t="s">
        <v>385</v>
      </c>
      <c r="C47" s="21" t="s">
        <v>317</v>
      </c>
      <c r="D47" s="21" t="s">
        <v>318</v>
      </c>
      <c r="E47" s="30" t="s">
        <v>396</v>
      </c>
      <c r="F47" s="21" t="s">
        <v>299</v>
      </c>
      <c r="G47" s="30" t="s">
        <v>320</v>
      </c>
      <c r="H47" s="21" t="s">
        <v>321</v>
      </c>
      <c r="I47" s="21" t="s">
        <v>301</v>
      </c>
      <c r="J47" s="30" t="s">
        <v>397</v>
      </c>
    </row>
    <row r="48" customHeight="1" spans="1:10">
      <c r="A48" s="136" t="s">
        <v>274</v>
      </c>
      <c r="B48" s="21" t="s">
        <v>398</v>
      </c>
      <c r="C48" s="21" t="s">
        <v>296</v>
      </c>
      <c r="D48" s="21" t="s">
        <v>297</v>
      </c>
      <c r="E48" s="30" t="s">
        <v>399</v>
      </c>
      <c r="F48" s="21" t="s">
        <v>299</v>
      </c>
      <c r="G48" s="30" t="s">
        <v>89</v>
      </c>
      <c r="H48" s="21" t="s">
        <v>368</v>
      </c>
      <c r="I48" s="21" t="s">
        <v>301</v>
      </c>
      <c r="J48" s="30" t="s">
        <v>400</v>
      </c>
    </row>
    <row r="49" ht="15" customHeight="1" spans="1:10">
      <c r="A49" s="136" t="s">
        <v>274</v>
      </c>
      <c r="B49" s="21" t="s">
        <v>398</v>
      </c>
      <c r="C49" s="21" t="s">
        <v>296</v>
      </c>
      <c r="D49" s="21" t="s">
        <v>303</v>
      </c>
      <c r="E49" s="30" t="s">
        <v>344</v>
      </c>
      <c r="F49" s="21" t="s">
        <v>299</v>
      </c>
      <c r="G49" s="30" t="s">
        <v>320</v>
      </c>
      <c r="H49" s="21" t="s">
        <v>321</v>
      </c>
      <c r="I49" s="21" t="s">
        <v>301</v>
      </c>
      <c r="J49" s="30" t="s">
        <v>345</v>
      </c>
    </row>
    <row r="50" ht="15" customHeight="1" spans="1:10">
      <c r="A50" s="136" t="s">
        <v>274</v>
      </c>
      <c r="B50" s="21" t="s">
        <v>398</v>
      </c>
      <c r="C50" s="21" t="s">
        <v>296</v>
      </c>
      <c r="D50" s="21" t="s">
        <v>309</v>
      </c>
      <c r="E50" s="30" t="s">
        <v>310</v>
      </c>
      <c r="F50" s="21" t="s">
        <v>347</v>
      </c>
      <c r="G50" s="30" t="s">
        <v>311</v>
      </c>
      <c r="H50" s="21" t="s">
        <v>335</v>
      </c>
      <c r="I50" s="21" t="s">
        <v>307</v>
      </c>
      <c r="J50" s="30" t="s">
        <v>312</v>
      </c>
    </row>
    <row r="51" ht="15" customHeight="1" spans="1:10">
      <c r="A51" s="136" t="s">
        <v>274</v>
      </c>
      <c r="B51" s="21" t="s">
        <v>398</v>
      </c>
      <c r="C51" s="21" t="s">
        <v>313</v>
      </c>
      <c r="D51" s="21" t="s">
        <v>314</v>
      </c>
      <c r="E51" s="30" t="s">
        <v>315</v>
      </c>
      <c r="F51" s="21" t="s">
        <v>305</v>
      </c>
      <c r="G51" s="30" t="s">
        <v>315</v>
      </c>
      <c r="H51" s="21" t="s">
        <v>306</v>
      </c>
      <c r="I51" s="21" t="s">
        <v>307</v>
      </c>
      <c r="J51" s="30" t="s">
        <v>315</v>
      </c>
    </row>
    <row r="52" ht="15" customHeight="1" spans="1:10">
      <c r="A52" s="136" t="s">
        <v>274</v>
      </c>
      <c r="B52" s="21" t="s">
        <v>398</v>
      </c>
      <c r="C52" s="21" t="s">
        <v>317</v>
      </c>
      <c r="D52" s="21" t="s">
        <v>318</v>
      </c>
      <c r="E52" s="30" t="s">
        <v>319</v>
      </c>
      <c r="F52" s="21" t="s">
        <v>299</v>
      </c>
      <c r="G52" s="30" t="s">
        <v>320</v>
      </c>
      <c r="H52" s="21" t="s">
        <v>321</v>
      </c>
      <c r="I52" s="21" t="s">
        <v>301</v>
      </c>
      <c r="J52" s="30" t="s">
        <v>319</v>
      </c>
    </row>
    <row r="53" customHeight="1" spans="1:10">
      <c r="A53" s="136" t="s">
        <v>266</v>
      </c>
      <c r="B53" s="21" t="s">
        <v>401</v>
      </c>
      <c r="C53" s="21" t="s">
        <v>296</v>
      </c>
      <c r="D53" s="21" t="s">
        <v>297</v>
      </c>
      <c r="E53" s="30" t="s">
        <v>402</v>
      </c>
      <c r="F53" s="21" t="s">
        <v>299</v>
      </c>
      <c r="G53" s="30" t="s">
        <v>403</v>
      </c>
      <c r="H53" s="21" t="s">
        <v>404</v>
      </c>
      <c r="I53" s="21" t="s">
        <v>301</v>
      </c>
      <c r="J53" s="30" t="s">
        <v>405</v>
      </c>
    </row>
    <row r="54" ht="15" customHeight="1" spans="1:10">
      <c r="A54" s="136" t="s">
        <v>266</v>
      </c>
      <c r="B54" s="21" t="s">
        <v>401</v>
      </c>
      <c r="C54" s="21" t="s">
        <v>296</v>
      </c>
      <c r="D54" s="21" t="s">
        <v>303</v>
      </c>
      <c r="E54" s="30" t="s">
        <v>406</v>
      </c>
      <c r="F54" s="21" t="s">
        <v>305</v>
      </c>
      <c r="G54" s="30" t="s">
        <v>362</v>
      </c>
      <c r="H54" s="21" t="s">
        <v>321</v>
      </c>
      <c r="I54" s="21" t="s">
        <v>307</v>
      </c>
      <c r="J54" s="30" t="s">
        <v>407</v>
      </c>
    </row>
    <row r="55" ht="15" customHeight="1" spans="1:10">
      <c r="A55" s="136" t="s">
        <v>266</v>
      </c>
      <c r="B55" s="21" t="s">
        <v>401</v>
      </c>
      <c r="C55" s="21" t="s">
        <v>296</v>
      </c>
      <c r="D55" s="21" t="s">
        <v>309</v>
      </c>
      <c r="E55" s="30" t="s">
        <v>408</v>
      </c>
      <c r="F55" s="21" t="s">
        <v>347</v>
      </c>
      <c r="G55" s="30" t="s">
        <v>311</v>
      </c>
      <c r="H55" s="21" t="s">
        <v>335</v>
      </c>
      <c r="I55" s="21" t="s">
        <v>301</v>
      </c>
      <c r="J55" s="30" t="s">
        <v>312</v>
      </c>
    </row>
    <row r="56" ht="15" customHeight="1" spans="1:10">
      <c r="A56" s="136" t="s">
        <v>266</v>
      </c>
      <c r="B56" s="21" t="s">
        <v>401</v>
      </c>
      <c r="C56" s="21" t="s">
        <v>313</v>
      </c>
      <c r="D56" s="21" t="s">
        <v>314</v>
      </c>
      <c r="E56" s="30" t="s">
        <v>409</v>
      </c>
      <c r="F56" s="21" t="s">
        <v>299</v>
      </c>
      <c r="G56" s="30" t="s">
        <v>410</v>
      </c>
      <c r="H56" s="21" t="s">
        <v>306</v>
      </c>
      <c r="I56" s="21" t="s">
        <v>307</v>
      </c>
      <c r="J56" s="30" t="s">
        <v>411</v>
      </c>
    </row>
    <row r="57" ht="15" customHeight="1" spans="1:10">
      <c r="A57" s="136" t="s">
        <v>266</v>
      </c>
      <c r="B57" s="21" t="s">
        <v>401</v>
      </c>
      <c r="C57" s="21" t="s">
        <v>317</v>
      </c>
      <c r="D57" s="21" t="s">
        <v>318</v>
      </c>
      <c r="E57" s="30" t="s">
        <v>412</v>
      </c>
      <c r="F57" s="21" t="s">
        <v>299</v>
      </c>
      <c r="G57" s="30" t="s">
        <v>362</v>
      </c>
      <c r="H57" s="21" t="s">
        <v>321</v>
      </c>
      <c r="I57" s="21" t="s">
        <v>301</v>
      </c>
      <c r="J57" s="30" t="s">
        <v>413</v>
      </c>
    </row>
  </sheetData>
  <mergeCells count="18">
    <mergeCell ref="A3:J3"/>
    <mergeCell ref="A4:H4"/>
    <mergeCell ref="A8:A12"/>
    <mergeCell ref="A13:A24"/>
    <mergeCell ref="A25:A29"/>
    <mergeCell ref="A30:A35"/>
    <mergeCell ref="A36:A40"/>
    <mergeCell ref="A41:A47"/>
    <mergeCell ref="A48:A52"/>
    <mergeCell ref="A53:A57"/>
    <mergeCell ref="B8:B12"/>
    <mergeCell ref="B13:B24"/>
    <mergeCell ref="B25:B29"/>
    <mergeCell ref="B30:B35"/>
    <mergeCell ref="B36:B40"/>
    <mergeCell ref="B41:B47"/>
    <mergeCell ref="B48:B52"/>
    <mergeCell ref="B53:B57"/>
  </mergeCells>
  <printOptions horizontalCentered="1"/>
  <pageMargins left="0.959722222222222" right="0.959722222222222" top="0.719444444444444" bottom="0.719444444444444" header="0" footer="0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2025-02-07T14:16:45Z</dcterms:created>
  <dcterms:modified xsi:type="dcterms:W3CDTF">2025-02-07T15:19:18Z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2052-9.1.0.4180</vt:lpwstr>
  </property>
</Properties>
</file>