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580" firstSheet="12" activeTab="15"/>
  </bookViews>
  <sheets>
    <sheet name="财务收支预算总表" sheetId="1" r:id="rId1"/>
    <sheet name="部门收入预算表" sheetId="2" r:id="rId2"/>
    <sheet name="部门支出预算表" sheetId="3" r:id="rId3"/>
    <sheet name="部门财政拨款收支预算总表" sheetId="4" r:id="rId4"/>
    <sheet name="部门一般公共预算支出预算表" sheetId="5" r:id="rId5"/>
    <sheet name="部门一般公共预算“三公”经费支出预算表" sheetId="6" r:id="rId6"/>
    <sheet name="部门基本支出预算表" sheetId="8" r:id="rId7"/>
    <sheet name="部门项目支出预算表（一）" sheetId="9" r:id="rId8"/>
    <sheet name="部门项目支出预算表（二）" sheetId="10" r:id="rId9"/>
    <sheet name="部门项目支出绩效目标表（本级）" sheetId="11" r:id="rId10"/>
    <sheet name="部门政府性基金预算支出预算表" sheetId="7" r:id="rId11"/>
    <sheet name="部门政府采购预算表" sheetId="13" r:id="rId12"/>
    <sheet name="部门政府购买服务预算表" sheetId="14" r:id="rId13"/>
    <sheet name="省对下转移支付预算表" sheetId="16" r:id="rId14"/>
    <sheet name="省对下对下转移支付绩效目标表" sheetId="17" r:id="rId15"/>
    <sheet name="部门新增资产配置表" sheetId="12" r:id="rId16"/>
    <sheet name="部门项目中期规划预算表" sheetId="15" r:id="rId17"/>
  </sheets>
  <definedNames>
    <definedName name="_xlnm.Print_Titles" localSheetId="0">财务收支预算总表!$A:$A,财务收支预算总表!$1:$1</definedName>
    <definedName name="_xlnm.Print_Titles" localSheetId="1">部门收入预算表!$A:$A,部门收入预算表!$1:$1</definedName>
    <definedName name="_xlnm.Print_Titles" localSheetId="2">部门支出预算表!$A:$A,部门支出预算表!$1:$1</definedName>
    <definedName name="_xlnm.Print_Titles" localSheetId="3">部门财政拨款收支预算总表!$A:$A,部门财政拨款收支预算总表!$1:$1</definedName>
    <definedName name="_xlnm.Print_Titles" localSheetId="4">部门一般公共预算支出预算表!$A:$A,部门一般公共预算支出预算表!$1:$1</definedName>
    <definedName name="_xlnm.Print_Titles" localSheetId="5">部门一般公共预算“三公”经费支出预算表!$A:$A,部门一般公共预算“三公”经费支出预算表!$1:$1</definedName>
    <definedName name="_xlnm.Print_Titles" localSheetId="10">部门政府性基金预算支出预算表!$A:$A,部门政府性基金预算支出预算表!$1:$1</definedName>
    <definedName name="_xlnm.Print_Titles" localSheetId="7">'部门项目支出预算表（一）'!$A:$A,'部门项目支出预算表（一）'!$1:$1</definedName>
    <definedName name="_xlnm.Print_Titles" localSheetId="8">'部门项目支出预算表（二）'!$A:$A,'部门项目支出预算表（二）'!$1:$1</definedName>
    <definedName name="_xlnm.Print_Titles" localSheetId="9">'部门项目支出绩效目标表（本级）'!$A:$A,'部门项目支出绩效目标表（本级）'!$1:$1</definedName>
    <definedName name="_xlnm.Print_Titles" localSheetId="15">部门新增资产配置表!$A:$A,部门新增资产配置表!$1:$1</definedName>
    <definedName name="_xlnm.Print_Titles" localSheetId="11">部门政府采购预算表!$A:$A,部门政府采购预算表!$1:$1</definedName>
    <definedName name="_xlnm.Print_Titles" localSheetId="12">部门政府购买服务预算表!$A:$A,部门政府购买服务预算表!$1:$1</definedName>
    <definedName name="_xlnm.Print_Titles" localSheetId="16">部门项目中期规划预算表!$A:$A,部门项目中期规划预算表!$1:$1</definedName>
    <definedName name="_xlnm.Print_Titles" localSheetId="13">省对下转移支付预算表!$A:$A,省对下转移支付预算表!$1:$1</definedName>
    <definedName name="_xlnm.Print_Titles" localSheetId="14">省对下对下转移支付绩效目标表!$A:$A,省对下对下转移支付绩效目标表!$1:$1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<sst xmlns="http://schemas.openxmlformats.org/spreadsheetml/2006/main" count="2117" uniqueCount="566">
  <si>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</si>
  <si>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</si>
  <si>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</si>
  <si>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</si>
  <si>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</si>
  <si>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</si>
  <si>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</si>
  <si>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</si>
  <si>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</si>
  <si>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</si>
  <si>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</si>
  <si>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</si>
  <si>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</si>
  <si>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</si>
  <si>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</si>
  <si>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</si>
  <si>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</si>
  <si>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</si>
  <si>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</si>
  <si>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</si>
  <si>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</si>
  <si>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</si>
  <si>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</si>
  <si>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</si>
  <si>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</si>
  <si>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</si>
  <si>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</si>
  <si>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</si>
  <si>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</si>
  <si>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</si>
  <si>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</si>
  <si>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</si>
  <si>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</si>
  <si>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</si>
  <si>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</si>
  <si>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</si>
  <si>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</si>
  <si>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</si>
  <si>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</si>
  <si>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</si>
  <si>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</si>
  <si>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</si>
  <si>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</si>
  <si>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</si>
  <si>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</si>
  <si>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</si>
  <si>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</si>
  <si>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</si>
  <si>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</si>
  <si>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</si>
  <si>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</si>
  <si>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</si>
  <si>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</si>
  <si>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</si>
  <si>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</si>
  <si>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</si>
  <si>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</si>
  <si>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</si>
  <si>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</si>
  <si>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</si>
  <si>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</si>
  <si>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</si>
  <si>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211002</t>
  </si>
  <si>
    <t>昆明经济技术开发区第一中学</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</si>
  <si>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</si>
  <si>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</si>
  <si>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</si>
  <si>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</si>
  <si>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</si>
  <si>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</si>
  <si>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</si>
  <si>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</si>
  <si>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</si>
  <si>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</si>
  <si>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</si>
  <si>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</si>
  <si>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</si>
  <si>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</si>
  <si>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</si>
  <si>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</si>
  <si>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</si>
  <si>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</si>
  <si>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</si>
  <si>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</si>
  <si>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</si>
  <si>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</si>
  <si>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</si>
  <si>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</si>
  <si>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</si>
  <si>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</si>
  <si>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</si>
  <si>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</si>
  <si>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</si>
  <si>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</si>
  <si>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</si>
  <si>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2050204</t>
  </si>
  <si>
    <t>高中教育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</si>
  <si>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</si>
  <si>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</si>
  <si>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</si>
  <si>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</si>
  <si>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</si>
  <si>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</si>
  <si>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</si>
  <si>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</si>
  <si>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</si>
  <si>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</si>
  <si>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</si>
  <si>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</si>
  <si>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</si>
  <si>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</si>
  <si>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</si>
  <si>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</si>
  <si>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</si>
  <si>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</si>
  <si>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</si>
  <si>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</si>
  <si>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</si>
  <si>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</si>
  <si>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</si>
  <si>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</si>
  <si>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</si>
  <si>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</si>
  <si>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</si>
  <si>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</si>
  <si>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</si>
  <si>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</si>
  <si>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</si>
  <si>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</si>
  <si>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</si>
  <si>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</si>
  <si>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</si>
  <si>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</si>
  <si>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</si>
  <si>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</si>
  <si>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</si>
  <si>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</si>
  <si>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</si>
  <si>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</si>
  <si>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</si>
  <si>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</si>
  <si>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</si>
  <si>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</si>
  <si>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</si>
  <si>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</si>
  <si>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</si>
  <si>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</si>
  <si>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</si>
  <si>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</si>
  <si>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</si>
  <si>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</si>
  <si>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</si>
  <si>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</si>
  <si>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</si>
  <si>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</si>
  <si>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</si>
  <si>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</si>
  <si>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</si>
  <si>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</si>
  <si>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</si>
  <si>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</si>
  <si>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</si>
  <si>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</si>
  <si>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</si>
  <si>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2023年部门基本支出预算表</t>
  </si>
  <si>
    <t>主管部门</t>
  </si>
  <si>
    <t>单位名称</t>
  </si>
  <si>
    <t>项目名称</t>
  </si>
  <si>
    <t>明细项目名称</t>
  </si>
  <si>
    <t>功能科目编码</t>
  </si>
  <si>
    <t>功能科目名称</t>
  </si>
  <si>
    <t>经济科目编码</t>
  </si>
  <si>
    <t>经济科目名称</t>
  </si>
  <si>
    <t>政府经济科目编码</t>
  </si>
  <si>
    <t>政府经济科目名称</t>
  </si>
  <si>
    <t>本年财政拨款</t>
  </si>
  <si>
    <t>财政拨款结转结余</t>
  </si>
  <si>
    <t>中国（云南）自由贸易试验区昆明片区社会事务局\昆明经济技术开发区社会事务局</t>
  </si>
  <si>
    <t>学校生均公用经费</t>
  </si>
  <si>
    <t>生均公用经费</t>
  </si>
  <si>
    <t>30201</t>
  </si>
  <si>
    <t>办公费</t>
  </si>
  <si>
    <t>50502</t>
  </si>
  <si>
    <t>商品和服务支出</t>
  </si>
  <si>
    <t>30202</t>
  </si>
  <si>
    <t>印刷费</t>
  </si>
  <si>
    <t>30213</t>
  </si>
  <si>
    <t>维修（护）费</t>
  </si>
  <si>
    <t>30216</t>
  </si>
  <si>
    <t>培训费</t>
  </si>
  <si>
    <t>编外合同制人员公用经费</t>
  </si>
  <si>
    <t>30229</t>
  </si>
  <si>
    <t>福利费</t>
  </si>
  <si>
    <t>事业人员基本支出工资</t>
  </si>
  <si>
    <t>事业基本工资</t>
  </si>
  <si>
    <t>30101</t>
  </si>
  <si>
    <t>基本工资</t>
  </si>
  <si>
    <t>50501</t>
  </si>
  <si>
    <t>工资福利支出</t>
  </si>
  <si>
    <t>事业乡镇岗位补贴</t>
  </si>
  <si>
    <t>30102</t>
  </si>
  <si>
    <t>津贴补贴</t>
  </si>
  <si>
    <t>事业津贴补贴</t>
  </si>
  <si>
    <t>事业年终一次性奖金</t>
  </si>
  <si>
    <t>30103</t>
  </si>
  <si>
    <t>奖金</t>
  </si>
  <si>
    <t>事业人员优秀奖励</t>
  </si>
  <si>
    <t>绩效工资</t>
  </si>
  <si>
    <t>30107</t>
  </si>
  <si>
    <t>残疾人保障金</t>
  </si>
  <si>
    <t>30299</t>
  </si>
  <si>
    <t>其他商品和服务支出</t>
  </si>
  <si>
    <t>工会经费</t>
  </si>
  <si>
    <t>30228</t>
  </si>
  <si>
    <t>社会保障缴费</t>
  </si>
  <si>
    <t>机关事业单位养老保险</t>
  </si>
  <si>
    <t>30108</t>
  </si>
  <si>
    <t>机关事业单位基本养老保险缴费</t>
  </si>
  <si>
    <t>职业年金缴费</t>
  </si>
  <si>
    <t>30109</t>
  </si>
  <si>
    <t>职工基本医疗保险缴费</t>
  </si>
  <si>
    <t>30110</t>
  </si>
  <si>
    <t>失业保险缴费</t>
  </si>
  <si>
    <t>30112</t>
  </si>
  <si>
    <t>其他社会保障缴费</t>
  </si>
  <si>
    <t>工伤保险缴费</t>
  </si>
  <si>
    <t>一般公用经费</t>
  </si>
  <si>
    <t>退休人员公用经费</t>
  </si>
  <si>
    <t>事业人员绩效奖励</t>
  </si>
  <si>
    <t>事业政府综合目标奖</t>
  </si>
  <si>
    <t>公车购置及运维费</t>
  </si>
  <si>
    <t>保险费（汽车、船只）</t>
  </si>
  <si>
    <t>30231</t>
  </si>
  <si>
    <t>公务用车运行维护费</t>
  </si>
  <si>
    <t>公务用车运行维护费（汽车、船只）</t>
  </si>
  <si>
    <t>离退休人员经费</t>
  </si>
  <si>
    <t>退休人员生活补助</t>
  </si>
  <si>
    <t>30305</t>
  </si>
  <si>
    <t>生活补助</t>
  </si>
  <si>
    <t>50901</t>
  </si>
  <si>
    <t>社会福利和救助</t>
  </si>
  <si>
    <t>退休费</t>
  </si>
  <si>
    <t>30302</t>
  </si>
  <si>
    <t>50905</t>
  </si>
  <si>
    <t>离退休费</t>
  </si>
  <si>
    <t>30113</t>
  </si>
  <si>
    <t>其他人员支出</t>
  </si>
  <si>
    <t>临聘人员工资</t>
  </si>
  <si>
    <t>30199</t>
  </si>
  <si>
    <t>其他工资福利支出</t>
  </si>
  <si>
    <t>临聘人员保险</t>
  </si>
  <si>
    <t>项目类别</t>
  </si>
  <si>
    <t>项目级次</t>
  </si>
  <si>
    <t>基建项目类型</t>
  </si>
  <si>
    <t>部门经济科目编码</t>
  </si>
  <si>
    <t>部门经济科目名称</t>
  </si>
  <si>
    <t>16</t>
  </si>
  <si>
    <t>17</t>
  </si>
  <si>
    <t>18</t>
  </si>
  <si>
    <t>19</t>
  </si>
  <si>
    <t>20</t>
  </si>
  <si>
    <t>21</t>
  </si>
  <si>
    <t>22</t>
  </si>
  <si>
    <t>23</t>
  </si>
  <si>
    <t>24</t>
  </si>
  <si>
    <t>25</t>
  </si>
  <si>
    <t>26</t>
  </si>
  <si>
    <t>27</t>
  </si>
  <si>
    <t>民生类</t>
  </si>
  <si>
    <t>体育教师服装费专项资金</t>
  </si>
  <si>
    <t>本级</t>
  </si>
  <si>
    <t>非基建项目</t>
  </si>
  <si>
    <t>中考文化考场设置费专项资金</t>
  </si>
  <si>
    <t>党建及党员活动专项经费</t>
  </si>
  <si>
    <t>教师节活动费专项资金</t>
  </si>
  <si>
    <t>团建及团员活动费专项资金</t>
  </si>
  <si>
    <t>保安服务费专项资金</t>
  </si>
  <si>
    <t>30227</t>
  </si>
  <si>
    <t>委托业务费</t>
  </si>
  <si>
    <t>物业管理费专项资金</t>
  </si>
  <si>
    <t>30209</t>
  </si>
  <si>
    <t>物业管理费</t>
  </si>
  <si>
    <t>非财政专项资金</t>
  </si>
  <si>
    <t>31099</t>
  </si>
  <si>
    <t>其他资本性支出</t>
  </si>
  <si>
    <t>50601</t>
  </si>
  <si>
    <t>资本性支出</t>
  </si>
  <si>
    <t>30207</t>
  </si>
  <si>
    <t>邮电费</t>
  </si>
  <si>
    <t>30206</t>
  </si>
  <si>
    <t>电费</t>
  </si>
  <si>
    <t>30226</t>
  </si>
  <si>
    <t>劳务费</t>
  </si>
  <si>
    <t>30308</t>
  </si>
  <si>
    <t>助学金</t>
  </si>
  <si>
    <t>50902</t>
  </si>
  <si>
    <t>31002</t>
  </si>
  <si>
    <t>办公设备购置</t>
  </si>
  <si>
    <t>30205</t>
  </si>
  <si>
    <t>水费</t>
  </si>
  <si>
    <t>高中学业水平考试考场设置费专项经费</t>
  </si>
  <si>
    <t>中学课后特色服务费专项经费</t>
  </si>
  <si>
    <t>教师体检费专项资金</t>
  </si>
  <si>
    <t>是否基建项目</t>
  </si>
  <si>
    <t>资金来源--本级安排</t>
  </si>
  <si>
    <t>一般公共预算支出</t>
  </si>
  <si>
    <t>结余结转资金安排</t>
  </si>
  <si>
    <t>结转结余资金支出</t>
  </si>
  <si>
    <t>市本级支出</t>
  </si>
  <si>
    <t>对下转移支付</t>
  </si>
  <si>
    <t>项目年度绩效目标</t>
  </si>
  <si>
    <t>一级指标</t>
  </si>
  <si>
    <t>二级指标</t>
  </si>
  <si>
    <t>三级指标</t>
  </si>
  <si>
    <t>指标性质</t>
  </si>
  <si>
    <t>指标值</t>
  </si>
  <si>
    <t>度量单位</t>
  </si>
  <si>
    <t>指标属性</t>
  </si>
  <si>
    <t>指标内容</t>
  </si>
  <si>
    <t>根据昆教体｛2015｝9号文规定，每名体育教师每年给予1500元服装补助。我校现有6名体育教师，为保障我校体育教师的各项体育活动正常完成，提升体育教学质量，特预算2025年体育教师服装费6人*1500元=9000元，用于体育教师服装采购。</t>
  </si>
  <si>
    <t>产出指标</t>
  </si>
  <si>
    <t>数量指标</t>
  </si>
  <si>
    <t>受到服装补助的体育教师人数</t>
  </si>
  <si>
    <t>&gt;=</t>
  </si>
  <si>
    <t>人</t>
  </si>
  <si>
    <t>定量指标</t>
  </si>
  <si>
    <t>反映学校体育教师受到服装补助的情况</t>
  </si>
  <si>
    <t>质量指标</t>
  </si>
  <si>
    <t>各项工作任务完成率</t>
  </si>
  <si>
    <t>95</t>
  </si>
  <si>
    <t>%</t>
  </si>
  <si>
    <t>工作任务完成率=完成的工作任务/工作总任务*100%</t>
  </si>
  <si>
    <t>时效指标</t>
  </si>
  <si>
    <t>体育教师服装采购完成时限</t>
  </si>
  <si>
    <t>&lt;=</t>
  </si>
  <si>
    <t>2025年12月前</t>
  </si>
  <si>
    <t>年</t>
  </si>
  <si>
    <t>项目实际完成时间与计划完成时间的比较，用以反映和考核项目产出时效目标的实现程度</t>
  </si>
  <si>
    <t>体育教师服装经费支付时限</t>
  </si>
  <si>
    <t>反映体育教师服装经费支付时限</t>
  </si>
  <si>
    <t>成本指标</t>
  </si>
  <si>
    <t>经济成本指标</t>
  </si>
  <si>
    <t>9000</t>
  </si>
  <si>
    <t>元</t>
  </si>
  <si>
    <t>项目总成本</t>
  </si>
  <si>
    <t>效益指标</t>
  </si>
  <si>
    <t>社会效益</t>
  </si>
  <si>
    <t>提升体育教师形象</t>
  </si>
  <si>
    <t>=</t>
  </si>
  <si>
    <t>体育教师服装的采购对体育教师形象的影响</t>
  </si>
  <si>
    <t>是/否</t>
  </si>
  <si>
    <t>定性指标</t>
  </si>
  <si>
    <t>满意度指标</t>
  </si>
  <si>
    <t>服务对象满意度</t>
  </si>
  <si>
    <t>体育教师使用满意情况</t>
  </si>
  <si>
    <t>体育教师使用的满意度</t>
  </si>
  <si>
    <t>我校现有92名党员（在职50名，退休42名），根据中共经开区社会事务局关于加强中小学党的建设工作的实施意见，昆经开社党【2017】25号文件精神。为做好2024年学校的党建工作，保障学校党建工作经费按时、足额到位，按300元/人标准测算，特预算2025年党建及党员活动费共计2.76万元。</t>
  </si>
  <si>
    <t>开展党会活动次数</t>
  </si>
  <si>
    <t>1.00</t>
  </si>
  <si>
    <t>次/月（季、年）</t>
  </si>
  <si>
    <t>反映开展各类党的活动，如师生党史知识竞赛等</t>
  </si>
  <si>
    <t>根据上级统一安排和部署开展好各项工作的完成率</t>
  </si>
  <si>
    <t>党建工作经费支付时限</t>
  </si>
  <si>
    <t>2025年1-12月</t>
  </si>
  <si>
    <t>反映党建经费支付时限</t>
  </si>
  <si>
    <t>党建工作完成时限</t>
  </si>
  <si>
    <t>2.76</t>
  </si>
  <si>
    <t>万元</t>
  </si>
  <si>
    <t>项目经费成本支出情况</t>
  </si>
  <si>
    <t>可持续影响</t>
  </si>
  <si>
    <t>强化党建引领作用，壮大党组织队伍，宣传爱国主义核心观念</t>
  </si>
  <si>
    <t>是否强化党建引领作用，壮大党组织队伍，宣传爱国主义核心观念</t>
  </si>
  <si>
    <t>党员的满意度</t>
  </si>
  <si>
    <t>90%</t>
  </si>
  <si>
    <t>达标</t>
  </si>
  <si>
    <t>反映党员的满意度</t>
  </si>
  <si>
    <t>完成在职职工106人，事业退休46人，社管退休130人的体检</t>
  </si>
  <si>
    <t>教师体检人数</t>
  </si>
  <si>
    <t>282</t>
  </si>
  <si>
    <t>反映教师体检人数</t>
  </si>
  <si>
    <t>体检率</t>
  </si>
  <si>
    <t>100</t>
  </si>
  <si>
    <t>项目完成时间</t>
  </si>
  <si>
    <t>2025年12月</t>
  </si>
  <si>
    <t>月</t>
  </si>
  <si>
    <t xml:space="preserve">169,200.00 </t>
  </si>
  <si>
    <t>保障身体健康</t>
  </si>
  <si>
    <t>通过体检，及时了解身体状况，保障教师身体健康</t>
  </si>
  <si>
    <t>教师满意度</t>
  </si>
  <si>
    <t>90</t>
  </si>
  <si>
    <t>反映教师满意度</t>
  </si>
  <si>
    <t>1.团员教育及青年大学习；
2.“五四青年节”之际将评选“优秀团员”、“优秀团干部”、“先进团支部”、“优秀社团工作者”、“优秀青年”等，并对其进行表彰奖励；
3.中学团校成立，并开展团员、青年教育与培训；
4.开展各类校园文化活动及主题教育活动，如学雷锋月活动、清明祭英烈活动、五四系列活动、我们的节日、向国旗敬礼等主题教育活动。</t>
  </si>
  <si>
    <t>保障200多名团员活动经费</t>
  </si>
  <si>
    <t>反映团建经费用于学生及青年教师人数</t>
  </si>
  <si>
    <t>各项活动开展率</t>
  </si>
  <si>
    <t>“五四”活动的实际开展情况</t>
  </si>
  <si>
    <t xml:space="preserve">31,100.00 </t>
  </si>
  <si>
    <t>项目成本</t>
  </si>
  <si>
    <t>学会关心、激励、相互信任</t>
  </si>
  <si>
    <t>活动的开展是否让团员学会关心、激励、相互信任</t>
  </si>
  <si>
    <t>团员活动的开展产生的影响</t>
  </si>
  <si>
    <t>团员满意度</t>
  </si>
  <si>
    <t>反映团员满意度</t>
  </si>
  <si>
    <t>保护好师生安全，防止火灾事故发生，做好充分的防火灾应急准备，熟悉火灾事故应急处置程序，做好校园周边安全管理；保安队员派驻后必须尽快熟悉了解掌握学校概况、平面布局和楼座分布情况，从治保安卫工作特点入手，自觉、全面落实学校内部治保安卫工作各项制度措施、切实做好保安工作，保证学校教育、教学生活秩序正常进行.</t>
  </si>
  <si>
    <t>年度内聘用保安人数</t>
  </si>
  <si>
    <t>反映学校聘用保安人数情况</t>
  </si>
  <si>
    <t>每个工作日保安巡查校园次数</t>
  </si>
  <si>
    <t>次</t>
  </si>
  <si>
    <t>反映每个工作日保安巡查次数</t>
  </si>
  <si>
    <t>保安人员在岗率</t>
  </si>
  <si>
    <t>98</t>
  </si>
  <si>
    <t>反映学校安保人员在岗率情况</t>
  </si>
  <si>
    <t>学生及教师在校园的人身财产安全事故率</t>
  </si>
  <si>
    <t>反应保安人员人身财产安全事故发生情况</t>
  </si>
  <si>
    <t>工作完成时限</t>
  </si>
  <si>
    <t>年度内</t>
  </si>
  <si>
    <t>反映项目实际完成时间与计划完成时间的比较，用以反映和考核项目产出时效目标的实现程度</t>
  </si>
  <si>
    <t>安保服务费支付时限</t>
  </si>
  <si>
    <t>2025年12月中旬以前</t>
  </si>
  <si>
    <t>反映保安服务费资金支付时间</t>
  </si>
  <si>
    <t>35.75</t>
  </si>
  <si>
    <t>校园安全</t>
  </si>
  <si>
    <t>反映学校安全事故发生情况*100%</t>
  </si>
  <si>
    <t>学生、家长及教职工满意度</t>
  </si>
  <si>
    <t>反映学生、家长及教职工满意度</t>
  </si>
  <si>
    <t>根据昆明市招生考试院的统一安排，我校是昆明市中考文化考试考点，每年6月中考期间，经开区所属多所学校都集中于经开一中进行中考。为高质量完成昆明市中考文化考点设置，保障顺利进行考试，考务人员考务培训费、考场设置用品费、保密、交通等费用，特预算2025年中考考场设置费8万元。</t>
  </si>
  <si>
    <t>布置中考考场数量</t>
  </si>
  <si>
    <t>个</t>
  </si>
  <si>
    <t>反映中考标准化考场设置数量</t>
  </si>
  <si>
    <t>考务人员配备情况</t>
  </si>
  <si>
    <t>考务人员是否配齐</t>
  </si>
  <si>
    <t>预算单位安排的考务人员情况</t>
  </si>
  <si>
    <t>标准化考场设置达标率</t>
  </si>
  <si>
    <t>标准化考场完成率=标准化考场数量/总考场数量*100%</t>
  </si>
  <si>
    <t>2025年7月以前</t>
  </si>
  <si>
    <t>80000</t>
  </si>
  <si>
    <t>方便区域内学校学生中考</t>
  </si>
  <si>
    <t>是否方便区域内学校学生中考</t>
  </si>
  <si>
    <t>反映对便利区域内学校学生参加中考的情况</t>
  </si>
  <si>
    <t>学生及家长满意度</t>
  </si>
  <si>
    <t>对来我校参加中考的学生及其家长的满意度</t>
  </si>
  <si>
    <t>弘扬尊师重教的光荣传统，特在教师节期间学校开展系列庆祝活动，评选和表彰优秀教师、先进教育工作者、优秀班主任等。</t>
  </si>
  <si>
    <t>教师活动人数</t>
  </si>
  <si>
    <t>106</t>
  </si>
  <si>
    <t>反映教师节活动参与人数</t>
  </si>
  <si>
    <t>活动正常开展率</t>
  </si>
  <si>
    <t>教师节活动是否正常开展</t>
  </si>
  <si>
    <t>2025年11月前</t>
  </si>
  <si>
    <t>3.18</t>
  </si>
  <si>
    <t>发扬”尊师重教“的优良传统，提高教师教书育人的积极性</t>
  </si>
  <si>
    <t>是否发扬”尊师重教“的优良传统，提高教师教书育人的积极性</t>
  </si>
  <si>
    <t>反映教师节活动形成的社会共鸣效应</t>
  </si>
  <si>
    <t>教师的满意度</t>
  </si>
  <si>
    <t>反映教师的满意度</t>
  </si>
  <si>
    <t>促进教育教学发展，维护和谐稳定的校园环境</t>
  </si>
  <si>
    <t>惠及教职工数量</t>
  </si>
  <si>
    <t>1000</t>
  </si>
  <si>
    <t>提升教育质量水平</t>
  </si>
  <si>
    <t>是否提升教育教学质量</t>
  </si>
  <si>
    <t>教育教学质量</t>
  </si>
  <si>
    <t>及时支付社管教师工资、学生资助等各项资金</t>
  </si>
  <si>
    <t>是否及时支付社管教师工资、学生资助等各项经费</t>
  </si>
  <si>
    <t>推动区域内教育发展</t>
  </si>
  <si>
    <t>是否推动区域内教育发展</t>
  </si>
  <si>
    <t>区域内教育教学发展</t>
  </si>
  <si>
    <t>受益对象满意度</t>
  </si>
  <si>
    <t>根据中共中央办公厅/国务院办公厅印发《关于进一步减轻义务教育阶段学生作业负担和校外培训负担的意见》、教育部印发《关于做好中小学生课后服务工作的指导意见》要求,切实做好中学生课后服务工作，丰富课后服务内容，提高教学质量。</t>
  </si>
  <si>
    <t>课后特色服务惠及学生人数</t>
  </si>
  <si>
    <t>500</t>
  </si>
  <si>
    <t>反映课后特色服务惠及学生人数</t>
  </si>
  <si>
    <t>课后学生签到率</t>
  </si>
  <si>
    <t>批复数</t>
  </si>
  <si>
    <t>丰富课后服务内容</t>
  </si>
  <si>
    <t>是否丰富课后服务内容</t>
  </si>
  <si>
    <t>丰富课后服务内容，提高教学质量的要求</t>
  </si>
  <si>
    <t>师生满意度</t>
  </si>
  <si>
    <t>反映师生满意度</t>
  </si>
  <si>
    <t>根据云南省招生考试院的统一安排，我校是云南省高中学业水平考试考点，每年两次在经开一中设立高中学业水平考试考点，为保障高中学业水平考试顺利进行，特充分预算资金。</t>
  </si>
  <si>
    <t>考场数量设置</t>
  </si>
  <si>
    <t>高中学业水平考试考场数量设置情况</t>
  </si>
  <si>
    <t>高中学业水平考试考场设置工作任务完成率</t>
  </si>
  <si>
    <t>反映高中学业水平考试考场设置工作任务完成率</t>
  </si>
  <si>
    <t>顺利进行高中水平学业水平考试</t>
  </si>
  <si>
    <t>是否顺利进行高中学业水平考试</t>
  </si>
  <si>
    <t>2025年10月前</t>
  </si>
  <si>
    <t>高中学业水平考试考场设置工作经费支付时限</t>
  </si>
  <si>
    <t>反映高中学业水平考试考场设置工作经费工作经费支付时限</t>
  </si>
  <si>
    <t>便利区域内学生参加高中学业水平考试</t>
  </si>
  <si>
    <t>是否便利区域内学生参加高中学业水平考试</t>
  </si>
  <si>
    <t>便利区域内学生参加高中学业水平考试，推动教育发展</t>
  </si>
  <si>
    <t>学生、家长和教师的满意度</t>
  </si>
  <si>
    <t>反映学生、家长和教师的满意度</t>
  </si>
  <si>
    <t>为规范学校的物业管理工作，清洁卫生、绿化养护、维护和谐稳定的校园环境，特预算2025年政府采购物业管理服务费119.8万元，严格按按政府采购相关要求开展工作。</t>
  </si>
  <si>
    <t>设施设备（系统）检查检修个数</t>
  </si>
  <si>
    <t>次/年</t>
  </si>
  <si>
    <t>反映空调、消防、安保、会议系统等设施设备检查检修次数的情况。（具体运用时，根据不同的设施对检查的要求进行检查频次的设置。）</t>
  </si>
  <si>
    <t>物管人员在岗率</t>
  </si>
  <si>
    <t>反映物管人员在岗情况</t>
  </si>
  <si>
    <t>119.80</t>
  </si>
  <si>
    <t>物业管理专项经费支付时限</t>
  </si>
  <si>
    <t>2025年12月底前</t>
  </si>
  <si>
    <t>反映物业管理经费费资金支付时间</t>
  </si>
  <si>
    <t>物业服务需求保障程度</t>
  </si>
  <si>
    <t>物业服务是否满足学校需求</t>
  </si>
  <si>
    <t>反映绿化、安防、保洁等服务满足委托单位的程度。（实际运用时根据项目对物业的需求，主要通过整体评价的方式进行评价。）</t>
  </si>
  <si>
    <t>学校师生满意度</t>
  </si>
  <si>
    <t>反映学校师生满意度</t>
  </si>
  <si>
    <t>本年政府性基金预算支出</t>
  </si>
  <si>
    <t>采购目录</t>
  </si>
  <si>
    <t>采购项目</t>
  </si>
  <si>
    <t>计量
单位</t>
  </si>
  <si>
    <t>数量</t>
  </si>
  <si>
    <t>单价</t>
  </si>
  <si>
    <t>资金来源</t>
  </si>
  <si>
    <t>单位自筹</t>
  </si>
  <si>
    <t>结余结转资金</t>
  </si>
  <si>
    <t>事业单位
经营收入</t>
  </si>
  <si>
    <t>保安服务</t>
  </si>
  <si>
    <t>物业管理服务</t>
  </si>
  <si>
    <t>复印机</t>
  </si>
  <si>
    <t>台</t>
  </si>
  <si>
    <t>复印纸</t>
  </si>
  <si>
    <t>车辆维修和保养服务</t>
  </si>
  <si>
    <t>机动车保险服务</t>
  </si>
  <si>
    <t>公务用车保险费</t>
  </si>
  <si>
    <t>2023年部门政府购买服务预算表</t>
  </si>
  <si>
    <t>基本支出/项目支出</t>
  </si>
  <si>
    <t>政府购买服务项目</t>
  </si>
  <si>
    <t>政府购买服务目录</t>
  </si>
  <si>
    <t>政府性基金</t>
  </si>
  <si>
    <t>财政专户管理的收入</t>
  </si>
  <si>
    <t>预算05-4表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</si>
  <si>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</si>
  <si>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</si>
  <si>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</si>
  <si>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</si>
  <si>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</si>
  <si>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</si>
  <si>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</si>
  <si>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</si>
  <si>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</si>
  <si>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</si>
  <si>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</si>
  <si>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</si>
  <si>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</si>
  <si>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</si>
  <si>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</si>
  <si>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</si>
  <si>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</si>
  <si>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</si>
  <si>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</si>
  <si>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</si>
  <si>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</si>
  <si>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</si>
  <si>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</si>
  <si>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预算05-5表</t>
  </si>
  <si>
    <t>资产类别</t>
  </si>
  <si>
    <t>资产分类代码.名称</t>
  </si>
  <si>
    <t>资产名称</t>
  </si>
  <si>
    <t>计量单位</t>
  </si>
  <si>
    <t>财政部门批复数（元）</t>
  </si>
  <si>
    <t>金额</t>
  </si>
  <si>
    <t>项目单位</t>
  </si>
  <si>
    <t>项目分类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</si>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</sst>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1.25"/>
      <color rgb="FF000000"/>
      <name val="宋体"/>
      <charset val="134"/>
    </font>
    <font>
      <sz val="11.25"/>
      <color rgb="FF000000"/>
      <name val="Arial"/>
      <charset val="134"/>
    </font>
    <font>
      <b/>
      <sz val="23.95"/>
      <color rgb="FF000000"/>
      <name val="宋体"/>
      <charset val="134"/>
    </font>
    <font>
      <b/>
      <sz val="22"/>
      <color rgb="FF000000"/>
      <name val="宋体"/>
      <charset val="134"/>
    </font>
    <font>
      <sz val="9.75"/>
      <color rgb="FF000000"/>
      <name val="SimSun"/>
      <charset val="134"/>
    </font>
    <font>
      <sz val="10"/>
      <color rgb="FF000000"/>
      <name val="Arial"/>
      <charset val="134"/>
    </font>
    <font>
      <sz val="9"/>
      <color theme="1"/>
      <name val="normal"/>
      <charset val="134"/>
    </font>
    <font>
      <b/>
      <sz val="21"/>
      <name val="宋体"/>
      <charset val="134"/>
    </font>
    <font>
      <sz val="10.5"/>
      <color rgb="FF000000"/>
      <name val="宋体"/>
      <charset val="134"/>
    </font>
    <font>
      <sz val="9"/>
      <name val="宋体"/>
      <charset val="134"/>
    </font>
    <font>
      <b/>
      <sz val="18"/>
      <color rgb="FF000000"/>
      <name val="宋体"/>
      <charset val="134"/>
    </font>
    <font>
      <sz val="10"/>
      <color rgb="FF000000"/>
      <name val="SimSun"/>
      <charset val="134"/>
    </font>
    <font>
      <b/>
      <sz val="2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sz val="11.25"/>
      <color rgb="FF000000"/>
      <name val="Microsoft Sans Serif"/>
      <charset val="134"/>
    </font>
    <font>
      <sz val="11"/>
      <color rgb="FF000000"/>
      <name val="等线"/>
      <charset val="134"/>
    </font>
    <font>
      <sz val="11.25"/>
      <color rgb="FF000000"/>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rgb="FF000000"/>
      </top>
      <bottom/>
      <diagonal/>
    </border>
    <border>
      <left style="thin">
        <color rgb="FF000000"/>
      </left>
      <right/>
      <top/>
      <bottom style="thin">
        <color rgb="FF000000"/>
      </bottom>
      <diagonal/>
    </border>
  </borders>
  <cellStyleXfs count="47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4" fillId="0" borderId="10">
      <alignment horizontal="center" vertical="center" wrapText="1"/>
    </xf>
    <xf numFmtId="0" fontId="3" fillId="0" borderId="12">
      <alignment horizontal="left" vertical="center"/>
      <protection locked="0"/>
    </xf>
    <xf numFmtId="0" fontId="4" fillId="0" borderId="3">
      <alignment horizontal="center" vertical="center"/>
      <protection locked="0"/>
    </xf>
    <xf numFmtId="0" fontId="4" fillId="0" borderId="22">
      <alignment horizontal="center" vertical="center"/>
      <protection locked="0"/>
    </xf>
    <xf numFmtId="0" fontId="1" fillId="0" borderId="7">
      <alignment vertical="center"/>
    </xf>
    <xf numFmtId="0" fontId="39" fillId="0" borderId="0">
      <alignment vertical="top"/>
      <protection locked="0"/>
    </xf>
    <xf numFmtId="0" fontId="3" fillId="0" borderId="6">
      <alignment vertical="center" wrapText="1"/>
    </xf>
    <xf numFmtId="0" fontId="3" fillId="2" borderId="7">
      <alignment horizontal="center" vertical="center"/>
      <protection locked="0"/>
    </xf>
    <xf numFmtId="4" fontId="3" fillId="2" borderId="7">
      <alignment horizontal="right" vertical="center"/>
      <protection locked="0"/>
    </xf>
    <xf numFmtId="0" fontId="4" fillId="0" borderId="7">
      <alignment horizontal="center" vertical="center" wrapText="1"/>
      <protection locked="0"/>
    </xf>
    <xf numFmtId="0" fontId="3" fillId="2" borderId="7">
      <alignment horizontal="center" vertical="center" wrapText="1"/>
      <protection locked="0"/>
    </xf>
    <xf numFmtId="0" fontId="1" fillId="0" borderId="0">
      <alignment horizontal="right"/>
      <protection locked="0"/>
    </xf>
    <xf numFmtId="0" fontId="40" fillId="0" borderId="0"/>
    <xf numFmtId="176" fontId="15" fillId="0" borderId="7">
      <alignment horizontal="right" vertical="center"/>
    </xf>
    <xf numFmtId="177" fontId="15" fillId="0" borderId="7">
      <alignment horizontal="right" vertical="center"/>
    </xf>
    <xf numFmtId="0" fontId="39" fillId="0" borderId="0">
      <alignment vertical="top"/>
      <protection locked="0"/>
    </xf>
    <xf numFmtId="0" fontId="3" fillId="0" borderId="6">
      <alignment horizontal="left" vertical="center" wrapText="1"/>
      <protection locked="0"/>
    </xf>
    <xf numFmtId="0" fontId="1" fillId="2" borderId="0">
      <alignment horizontal="right" vertical="center" wrapText="1"/>
      <protection locked="0"/>
    </xf>
    <xf numFmtId="0" fontId="1" fillId="2" borderId="0">
      <alignment horizontal="right" vertical="center" wrapText="1"/>
      <protection locked="0"/>
    </xf>
    <xf numFmtId="0" fontId="11" fillId="0" borderId="4">
      <alignment vertical="top" wrapText="1"/>
      <protection locked="0"/>
    </xf>
    <xf numFmtId="0" fontId="39" fillId="0" borderId="0">
      <alignment vertical="top"/>
      <protection locked="0"/>
    </xf>
    <xf numFmtId="0" fontId="3" fillId="0" borderId="11">
      <alignment horizontal="left" vertical="center" wrapText="1"/>
    </xf>
    <xf numFmtId="4" fontId="3" fillId="0" borderId="11">
      <alignment horizontal="right" vertical="center"/>
    </xf>
    <xf numFmtId="0" fontId="1" fillId="2" borderId="7">
      <alignment horizontal="center" vertical="center"/>
      <protection locked="0"/>
    </xf>
    <xf numFmtId="0" fontId="1" fillId="0" borderId="0">
      <alignment vertical="center"/>
    </xf>
    <xf numFmtId="0" fontId="4" fillId="0" borderId="3">
      <alignment horizontal="center" vertical="center"/>
      <protection locked="0"/>
    </xf>
    <xf numFmtId="0" fontId="4" fillId="0" borderId="3">
      <alignment horizontal="center" vertical="center"/>
    </xf>
    <xf numFmtId="0" fontId="3" fillId="0" borderId="0">
      <alignment horizontal="left" vertical="center" wrapText="1"/>
      <protection locked="0"/>
    </xf>
    <xf numFmtId="0" fontId="39" fillId="0" borderId="0">
      <alignment vertical="top"/>
      <protection locked="0"/>
    </xf>
    <xf numFmtId="0" fontId="4" fillId="0" borderId="6">
      <alignment horizontal="center" vertical="center"/>
    </xf>
    <xf numFmtId="0" fontId="11" fillId="0" borderId="0"/>
    <xf numFmtId="0" fontId="3" fillId="2" borderId="11">
      <alignment horizontal="center" vertical="center" wrapText="1"/>
      <protection locked="0"/>
    </xf>
    <xf numFmtId="0" fontId="11" fillId="0" borderId="0"/>
    <xf numFmtId="0" fontId="6" fillId="2" borderId="2">
      <alignment horizontal="center" vertical="center"/>
      <protection locked="0"/>
    </xf>
    <xf numFmtId="4" fontId="6" fillId="2" borderId="11">
      <alignment horizontal="right" vertical="center"/>
      <protection locked="0"/>
    </xf>
    <xf numFmtId="0" fontId="1" fillId="2" borderId="6">
      <alignment horizontal="right" vertical="center" wrapText="1"/>
      <protection locked="0"/>
    </xf>
    <xf numFmtId="0" fontId="11" fillId="2" borderId="6">
      <alignment horizontal="center" vertical="center"/>
      <protection locked="0"/>
    </xf>
    <xf numFmtId="0" fontId="8" fillId="2" borderId="0">
      <alignment horizontal="center" vertical="center" wrapText="1"/>
      <protection locked="0"/>
    </xf>
    <xf numFmtId="49" fontId="4" fillId="0" borderId="4">
      <alignment horizontal="center" vertical="center" wrapText="1"/>
    </xf>
    <xf numFmtId="0" fontId="4" fillId="0" borderId="8">
      <alignment horizontal="center" vertical="center"/>
      <protection locked="0"/>
    </xf>
    <xf numFmtId="0" fontId="4" fillId="0" borderId="12">
      <alignment horizontal="center" vertical="center" wrapText="1"/>
    </xf>
    <xf numFmtId="0" fontId="3" fillId="0" borderId="11">
      <alignment horizontal="left" vertical="center"/>
      <protection locked="0"/>
    </xf>
    <xf numFmtId="0" fontId="4" fillId="0" borderId="9">
      <alignment horizontal="center" vertical="center" wrapText="1"/>
    </xf>
    <xf numFmtId="0" fontId="1" fillId="0" borderId="6">
      <alignment vertical="center"/>
    </xf>
    <xf numFmtId="0" fontId="3" fillId="0" borderId="6">
      <alignment vertical="center" wrapText="1"/>
      <protection locked="0"/>
    </xf>
    <xf numFmtId="0" fontId="3" fillId="0" borderId="6">
      <alignment horizontal="left" vertical="center"/>
    </xf>
    <xf numFmtId="10" fontId="15" fillId="0" borderId="7">
      <alignment horizontal="right" vertical="center"/>
    </xf>
    <xf numFmtId="0" fontId="1" fillId="0" borderId="9">
      <alignment horizontal="center" vertical="center" wrapText="1"/>
      <protection locked="0"/>
    </xf>
    <xf numFmtId="0" fontId="19" fillId="0" borderId="6">
      <alignment horizontal="center" vertical="center"/>
    </xf>
    <xf numFmtId="0" fontId="3" fillId="2" borderId="0">
      <alignment horizontal="left" vertical="center" wrapText="1"/>
      <protection locked="0"/>
    </xf>
    <xf numFmtId="0" fontId="8" fillId="2" borderId="0">
      <alignment horizontal="center" vertical="center" wrapText="1"/>
      <protection locked="0"/>
    </xf>
    <xf numFmtId="178" fontId="15" fillId="0" borderId="7">
      <alignment horizontal="right" vertical="center"/>
    </xf>
    <xf numFmtId="49" fontId="15" fillId="0" borderId="7">
      <alignment horizontal="left" vertical="center" wrapText="1"/>
    </xf>
    <xf numFmtId="0" fontId="1" fillId="2" borderId="0">
      <alignment horizontal="right" vertical="center" wrapText="1"/>
      <protection locked="0"/>
    </xf>
    <xf numFmtId="0" fontId="1" fillId="0" borderId="3">
      <alignment horizontal="center" vertical="center"/>
      <protection locked="0"/>
    </xf>
    <xf numFmtId="178" fontId="15" fillId="0" borderId="7">
      <alignment horizontal="right" vertical="center"/>
    </xf>
    <xf numFmtId="0" fontId="39" fillId="0" borderId="0">
      <alignment vertical="top"/>
      <protection locked="0"/>
    </xf>
    <xf numFmtId="179" fontId="15" fillId="0" borderId="7">
      <alignment horizontal="right" vertical="center"/>
    </xf>
    <xf numFmtId="180" fontId="15" fillId="0" borderId="7">
      <alignment horizontal="right" vertical="center"/>
    </xf>
    <xf numFmtId="0" fontId="4" fillId="0" borderId="2">
      <alignment horizontal="center" vertical="center" wrapText="1"/>
      <protection locked="0"/>
    </xf>
    <xf numFmtId="0" fontId="19" fillId="0" borderId="6">
      <alignment horizontal="center" vertical="center" wrapText="1"/>
      <protection locked="0"/>
    </xf>
    <xf numFmtId="0" fontId="11" fillId="0" borderId="0"/>
    <xf numFmtId="0" fontId="11" fillId="2" borderId="0">
      <alignment horizontal="left" vertical="center"/>
    </xf>
    <xf numFmtId="0" fontId="11" fillId="0" borderId="3">
      <alignment vertical="top" wrapText="1"/>
      <protection locked="0"/>
    </xf>
    <xf numFmtId="4" fontId="3" fillId="0" borderId="6">
      <alignment horizontal="right" vertical="center"/>
      <protection locked="0"/>
    </xf>
    <xf numFmtId="0" fontId="19" fillId="0" borderId="6">
      <alignment horizontal="right" vertical="center"/>
    </xf>
    <xf numFmtId="4" fontId="19" fillId="0" borderId="6">
      <alignment horizontal="right" vertical="center"/>
    </xf>
    <xf numFmtId="4" fontId="3" fillId="0" borderId="6">
      <alignment horizontal="right" vertical="center"/>
    </xf>
    <xf numFmtId="0" fontId="3" fillId="0" borderId="0">
      <alignment horizontal="right" vertical="center"/>
    </xf>
    <xf numFmtId="4" fontId="19" fillId="0" borderId="6">
      <alignment horizontal="right" vertical="center"/>
      <protection locked="0"/>
    </xf>
    <xf numFmtId="0" fontId="11" fillId="0" borderId="4">
      <alignment vertical="top" wrapText="1"/>
      <protection locked="0"/>
    </xf>
    <xf numFmtId="0" fontId="3" fillId="0" borderId="6">
      <alignment vertical="center"/>
      <protection locked="0"/>
    </xf>
    <xf numFmtId="0" fontId="4" fillId="0" borderId="7">
      <alignment horizontal="center" vertical="center" wrapText="1"/>
      <protection locked="0"/>
    </xf>
    <xf numFmtId="0" fontId="3" fillId="2" borderId="0">
      <alignment horizontal="right" vertical="center" wrapText="1"/>
      <protection locked="0"/>
    </xf>
    <xf numFmtId="0" fontId="1" fillId="0" borderId="11">
      <alignment horizontal="center" vertical="center" wrapText="1"/>
      <protection locked="0"/>
    </xf>
    <xf numFmtId="0" fontId="3" fillId="2" borderId="0">
      <alignment horizontal="right" vertical="center" wrapText="1"/>
      <protection locked="0"/>
    </xf>
    <xf numFmtId="0" fontId="8" fillId="2" borderId="0">
      <alignment horizontal="center" vertical="center" wrapText="1"/>
      <protection locked="0"/>
    </xf>
    <xf numFmtId="0" fontId="1" fillId="2" borderId="0">
      <alignment horizontal="left" vertical="center" wrapText="1"/>
      <protection locked="0"/>
    </xf>
    <xf numFmtId="0" fontId="1" fillId="0" borderId="1">
      <alignment horizontal="center" vertical="center" wrapText="1"/>
      <protection locked="0"/>
    </xf>
    <xf numFmtId="0" fontId="1" fillId="0" borderId="5">
      <alignment horizontal="center" vertical="center" wrapText="1"/>
      <protection locked="0"/>
    </xf>
    <xf numFmtId="0" fontId="3" fillId="2" borderId="6">
      <alignment horizontal="left" vertical="center"/>
    </xf>
    <xf numFmtId="0" fontId="3" fillId="2" borderId="7">
      <alignment horizontal="center" vertical="center"/>
    </xf>
    <xf numFmtId="0" fontId="1" fillId="0" borderId="0"/>
    <xf numFmtId="0" fontId="3" fillId="2" borderId="7">
      <alignment horizontal="left" vertical="center" wrapText="1"/>
      <protection locked="0"/>
    </xf>
    <xf numFmtId="0" fontId="2" fillId="0" borderId="0">
      <alignment horizontal="center" vertical="center"/>
    </xf>
    <xf numFmtId="0" fontId="1" fillId="2" borderId="2">
      <alignment horizontal="center" vertical="center" wrapText="1"/>
      <protection locked="0"/>
    </xf>
    <xf numFmtId="0" fontId="3" fillId="0" borderId="0">
      <alignment horizontal="left" vertical="center"/>
      <protection locked="0"/>
    </xf>
    <xf numFmtId="0" fontId="1" fillId="0" borderId="10">
      <alignment horizontal="center" vertical="center" wrapText="1"/>
      <protection locked="0"/>
    </xf>
    <xf numFmtId="0" fontId="3" fillId="2" borderId="11">
      <alignment horizontal="left" vertical="center"/>
    </xf>
    <xf numFmtId="0" fontId="11" fillId="0" borderId="4">
      <alignment vertical="top" wrapText="1"/>
      <protection locked="0"/>
    </xf>
    <xf numFmtId="0" fontId="3" fillId="2" borderId="11">
      <alignment horizontal="right" vertical="center"/>
    </xf>
    <xf numFmtId="0" fontId="1" fillId="0" borderId="12">
      <alignment horizontal="center" vertical="center"/>
      <protection locked="0"/>
    </xf>
    <xf numFmtId="0" fontId="1" fillId="0" borderId="3">
      <alignment horizontal="center" vertical="center" wrapText="1"/>
      <protection locked="0"/>
    </xf>
    <xf numFmtId="0" fontId="1" fillId="0" borderId="12">
      <alignment horizontal="center" vertical="center" wrapText="1"/>
      <protection locked="0"/>
    </xf>
    <xf numFmtId="0" fontId="3" fillId="0" borderId="0">
      <alignment vertical="top"/>
      <protection locked="0"/>
    </xf>
    <xf numFmtId="0" fontId="1" fillId="0" borderId="11">
      <alignment horizontal="center" vertical="center"/>
      <protection locked="0"/>
    </xf>
    <xf numFmtId="0" fontId="11" fillId="0" borderId="0">
      <alignment horizontal="right" wrapText="1"/>
    </xf>
    <xf numFmtId="0" fontId="1" fillId="0" borderId="4">
      <alignment horizontal="center" vertical="center" wrapText="1"/>
      <protection locked="0"/>
    </xf>
    <xf numFmtId="0" fontId="39" fillId="0" borderId="0">
      <alignment vertical="top"/>
      <protection locked="0"/>
    </xf>
    <xf numFmtId="0" fontId="3" fillId="2" borderId="11">
      <alignment horizontal="right" vertical="center"/>
      <protection locked="0"/>
    </xf>
    <xf numFmtId="0" fontId="4" fillId="0" borderId="7">
      <alignment horizontal="center" vertical="center" wrapText="1"/>
      <protection locked="0"/>
    </xf>
    <xf numFmtId="0" fontId="39" fillId="0" borderId="0">
      <alignment vertical="top"/>
      <protection locked="0"/>
    </xf>
    <xf numFmtId="0" fontId="11" fillId="2" borderId="3">
      <alignment horizontal="center" vertical="center" wrapText="1"/>
      <protection locked="0"/>
    </xf>
    <xf numFmtId="0" fontId="1" fillId="2" borderId="0">
      <alignment horizontal="right" vertical="center" wrapText="1"/>
      <protection locked="0"/>
    </xf>
    <xf numFmtId="0" fontId="4" fillId="0" borderId="12">
      <alignment horizontal="center" vertical="center"/>
      <protection locked="0"/>
    </xf>
    <xf numFmtId="0" fontId="3" fillId="2" borderId="0">
      <alignment horizontal="right" vertical="center"/>
      <protection locked="0"/>
    </xf>
    <xf numFmtId="0" fontId="8" fillId="2" borderId="0">
      <alignment horizontal="center" vertical="center" wrapText="1"/>
      <protection locked="0"/>
    </xf>
    <xf numFmtId="0" fontId="3" fillId="0" borderId="0">
      <alignment horizontal="right"/>
      <protection locked="0"/>
    </xf>
    <xf numFmtId="0" fontId="1" fillId="2" borderId="0">
      <alignment horizontal="left" vertical="center" wrapText="1"/>
      <protection locked="0"/>
    </xf>
    <xf numFmtId="0" fontId="4" fillId="0" borderId="4">
      <alignment horizontal="center" vertical="center" wrapText="1"/>
    </xf>
    <xf numFmtId="0" fontId="4" fillId="2" borderId="1">
      <alignment horizontal="center" vertical="center"/>
    </xf>
    <xf numFmtId="0" fontId="3" fillId="0" borderId="11">
      <alignment horizontal="right" vertical="center"/>
    </xf>
    <xf numFmtId="0" fontId="4" fillId="2" borderId="6">
      <alignment horizontal="center" vertical="center" wrapText="1"/>
      <protection locked="0"/>
    </xf>
    <xf numFmtId="0" fontId="1" fillId="0" borderId="7"/>
    <xf numFmtId="0" fontId="3" fillId="2" borderId="7">
      <alignment horizontal="center" vertical="center" wrapText="1"/>
    </xf>
    <xf numFmtId="0" fontId="39" fillId="0" borderId="0">
      <alignment vertical="top"/>
      <protection locked="0"/>
    </xf>
    <xf numFmtId="0" fontId="3" fillId="2" borderId="7">
      <alignment horizontal="left" vertical="center" wrapText="1"/>
    </xf>
    <xf numFmtId="0" fontId="3" fillId="2" borderId="2">
      <alignment horizontal="center" vertical="center" wrapText="1"/>
    </xf>
    <xf numFmtId="0" fontId="11" fillId="0" borderId="0"/>
    <xf numFmtId="0" fontId="3" fillId="2" borderId="4">
      <alignment horizontal="left" vertical="center"/>
    </xf>
    <xf numFmtId="0" fontId="4" fillId="0" borderId="6">
      <alignment horizontal="center" vertical="center"/>
      <protection locked="0"/>
    </xf>
    <xf numFmtId="4" fontId="3" fillId="0" borderId="7">
      <alignment horizontal="right" vertical="center"/>
    </xf>
    <xf numFmtId="4" fontId="3" fillId="2" borderId="7">
      <alignment horizontal="right" vertical="center"/>
      <protection locked="0"/>
    </xf>
    <xf numFmtId="0" fontId="3" fillId="0" borderId="0">
      <alignment vertical="top"/>
      <protection locked="0"/>
    </xf>
    <xf numFmtId="0" fontId="4" fillId="0" borderId="2">
      <alignment horizontal="center" vertical="center"/>
      <protection locked="0"/>
    </xf>
    <xf numFmtId="0" fontId="4" fillId="0" borderId="1">
      <alignment horizontal="center" vertical="center"/>
      <protection locked="0"/>
    </xf>
    <xf numFmtId="0" fontId="4" fillId="0" borderId="7">
      <alignment horizontal="center" vertical="center"/>
      <protection locked="0"/>
    </xf>
    <xf numFmtId="0" fontId="4" fillId="0" borderId="6">
      <alignment horizontal="center" vertical="center" wrapText="1"/>
      <protection locked="0"/>
    </xf>
    <xf numFmtId="0" fontId="4" fillId="0" borderId="4">
      <alignment horizontal="center" vertical="center"/>
      <protection locked="0"/>
    </xf>
    <xf numFmtId="0" fontId="4" fillId="0" borderId="4">
      <alignment horizontal="center" vertical="center"/>
    </xf>
    <xf numFmtId="0" fontId="11" fillId="0" borderId="0">
      <protection locked="0"/>
    </xf>
    <xf numFmtId="0" fontId="8" fillId="2" borderId="0">
      <alignment horizontal="center" vertical="center" wrapText="1"/>
      <protection locked="0"/>
    </xf>
    <xf numFmtId="0" fontId="4" fillId="0" borderId="2">
      <alignment horizontal="center" vertical="center" wrapText="1"/>
      <protection locked="0"/>
    </xf>
    <xf numFmtId="0" fontId="3" fillId="0" borderId="6">
      <alignment vertical="center" wrapText="1"/>
      <protection locked="0"/>
    </xf>
    <xf numFmtId="0" fontId="1" fillId="0" borderId="0"/>
    <xf numFmtId="0" fontId="3" fillId="0" borderId="6">
      <alignment horizontal="left" vertical="center"/>
    </xf>
    <xf numFmtId="0" fontId="9" fillId="0" borderId="0">
      <alignment horizontal="center" vertical="center" wrapText="1"/>
    </xf>
    <xf numFmtId="0" fontId="19" fillId="0" borderId="6">
      <alignment horizontal="center" vertical="center"/>
    </xf>
    <xf numFmtId="0" fontId="3" fillId="0" borderId="0">
      <alignment horizontal="left" vertical="center"/>
    </xf>
    <xf numFmtId="0" fontId="19" fillId="0" borderId="6">
      <alignment horizontal="center" vertical="center" wrapText="1"/>
      <protection locked="0"/>
    </xf>
    <xf numFmtId="0" fontId="4" fillId="0" borderId="1">
      <alignment horizontal="center" vertical="center" wrapText="1"/>
    </xf>
    <xf numFmtId="0" fontId="11" fillId="0" borderId="0"/>
    <xf numFmtId="0" fontId="4" fillId="0" borderId="5">
      <alignment horizontal="center" vertical="center" wrapText="1"/>
    </xf>
    <xf numFmtId="0" fontId="11" fillId="2" borderId="0">
      <alignment horizontal="left" vertical="center"/>
    </xf>
    <xf numFmtId="0" fontId="11" fillId="0" borderId="3">
      <alignment vertical="top" wrapText="1"/>
      <protection locked="0"/>
    </xf>
    <xf numFmtId="4" fontId="3" fillId="0" borderId="6">
      <alignment horizontal="right" vertical="center"/>
      <protection locked="0"/>
    </xf>
    <xf numFmtId="4" fontId="3" fillId="0" borderId="6">
      <alignment horizontal="right" vertical="center"/>
    </xf>
    <xf numFmtId="0" fontId="2" fillId="0" borderId="0">
      <alignment horizontal="center" vertical="center"/>
    </xf>
    <xf numFmtId="0" fontId="19" fillId="0" borderId="6">
      <alignment horizontal="right" vertical="center"/>
    </xf>
    <xf numFmtId="0" fontId="4" fillId="0" borderId="7">
      <alignment horizontal="center" vertical="center" wrapText="1"/>
      <protection locked="0"/>
    </xf>
    <xf numFmtId="0" fontId="3" fillId="0" borderId="7">
      <alignment vertical="center" wrapText="1"/>
    </xf>
    <xf numFmtId="4" fontId="19" fillId="0" borderId="6">
      <alignment horizontal="right" vertical="center"/>
      <protection locked="0"/>
    </xf>
    <xf numFmtId="0" fontId="3" fillId="0" borderId="6">
      <alignment horizontal="right" vertical="center"/>
    </xf>
    <xf numFmtId="0" fontId="3" fillId="2" borderId="7">
      <alignment horizontal="left" vertical="center" wrapText="1"/>
      <protection locked="0"/>
    </xf>
    <xf numFmtId="0" fontId="3" fillId="0" borderId="6">
      <alignment horizontal="left" vertical="center" wrapText="1"/>
    </xf>
    <xf numFmtId="0" fontId="3" fillId="0" borderId="7">
      <alignment horizontal="center" vertical="center" wrapText="1"/>
    </xf>
    <xf numFmtId="0" fontId="11" fillId="0" borderId="4">
      <alignment vertical="top" wrapText="1"/>
      <protection locked="0"/>
    </xf>
    <xf numFmtId="0" fontId="3" fillId="0" borderId="0">
      <alignment vertical="top"/>
      <protection locked="0"/>
    </xf>
    <xf numFmtId="0" fontId="3" fillId="0" borderId="7">
      <alignment vertical="top"/>
      <protection locked="0"/>
    </xf>
    <xf numFmtId="49" fontId="1" fillId="0" borderId="0"/>
    <xf numFmtId="0" fontId="3" fillId="2" borderId="3">
      <alignment horizontal="left" vertical="center"/>
      <protection locked="0"/>
    </xf>
    <xf numFmtId="0" fontId="4" fillId="0" borderId="11">
      <alignment horizontal="center" vertical="center" wrapText="1"/>
    </xf>
    <xf numFmtId="0" fontId="3" fillId="2" borderId="11">
      <alignment horizontal="right" vertical="center"/>
    </xf>
    <xf numFmtId="0" fontId="18" fillId="0" borderId="0">
      <alignment horizontal="center" vertical="center"/>
    </xf>
    <xf numFmtId="0" fontId="11" fillId="2" borderId="6">
      <alignment vertical="top"/>
      <protection locked="0"/>
    </xf>
    <xf numFmtId="4" fontId="3" fillId="2" borderId="7">
      <alignment horizontal="right" vertical="center"/>
      <protection locked="0"/>
    </xf>
    <xf numFmtId="0" fontId="3" fillId="0" borderId="11">
      <alignment horizontal="left" vertical="center" wrapText="1"/>
    </xf>
    <xf numFmtId="4" fontId="3" fillId="0" borderId="11">
      <alignment horizontal="right" vertical="center"/>
    </xf>
    <xf numFmtId="0" fontId="1" fillId="0" borderId="0"/>
    <xf numFmtId="0" fontId="3" fillId="0" borderId="0">
      <alignment horizontal="left" vertical="center"/>
      <protection locked="0"/>
    </xf>
    <xf numFmtId="0" fontId="11" fillId="0" borderId="0">
      <alignment vertical="top"/>
    </xf>
    <xf numFmtId="0" fontId="4" fillId="0" borderId="2">
      <alignment horizontal="center" vertical="center"/>
      <protection locked="0"/>
    </xf>
    <xf numFmtId="0" fontId="3" fillId="0" borderId="12">
      <alignment horizontal="left" vertical="center"/>
    </xf>
    <xf numFmtId="0" fontId="3" fillId="0" borderId="11">
      <alignment horizontal="right" vertical="center"/>
      <protection locked="0"/>
    </xf>
    <xf numFmtId="0" fontId="1" fillId="0" borderId="0">
      <protection locked="0"/>
    </xf>
    <xf numFmtId="49" fontId="4" fillId="0" borderId="2">
      <alignment horizontal="center" vertical="center" wrapText="1"/>
    </xf>
    <xf numFmtId="0" fontId="3" fillId="2" borderId="3">
      <alignment horizontal="left" vertical="center"/>
    </xf>
    <xf numFmtId="0" fontId="4" fillId="0" borderId="7">
      <alignment horizontal="center" vertical="center"/>
      <protection locked="0"/>
    </xf>
    <xf numFmtId="0" fontId="1" fillId="0" borderId="11">
      <alignment horizontal="center" vertical="center"/>
    </xf>
    <xf numFmtId="0" fontId="4" fillId="0" borderId="3">
      <alignment horizontal="center" vertical="center" wrapText="1"/>
    </xf>
    <xf numFmtId="0" fontId="2" fillId="0" borderId="0">
      <alignment horizontal="center" vertical="center"/>
      <protection locked="0"/>
    </xf>
    <xf numFmtId="49" fontId="4" fillId="0" borderId="7">
      <alignment horizontal="center" vertical="center"/>
    </xf>
    <xf numFmtId="0" fontId="3" fillId="2" borderId="4">
      <alignment horizontal="left" vertical="center"/>
    </xf>
    <xf numFmtId="0" fontId="4" fillId="0" borderId="3">
      <alignment horizontal="center" vertical="center"/>
      <protection locked="0"/>
    </xf>
    <xf numFmtId="3" fontId="3" fillId="0" borderId="11">
      <alignment horizontal="right" vertical="center"/>
    </xf>
    <xf numFmtId="4" fontId="3" fillId="2" borderId="11">
      <alignment horizontal="right" vertical="center"/>
      <protection locked="0"/>
    </xf>
    <xf numFmtId="0" fontId="4" fillId="0" borderId="0">
      <protection locked="0"/>
    </xf>
    <xf numFmtId="0" fontId="3" fillId="0" borderId="7">
      <alignment horizontal="center" vertical="center"/>
    </xf>
    <xf numFmtId="0" fontId="4" fillId="0" borderId="6">
      <alignment horizontal="center" vertical="center"/>
      <protection locked="0"/>
    </xf>
    <xf numFmtId="0" fontId="4" fillId="0" borderId="7">
      <alignment horizontal="center" vertical="center" wrapText="1"/>
      <protection locked="0"/>
    </xf>
    <xf numFmtId="0" fontId="4" fillId="0" borderId="3">
      <alignment horizontal="center" vertical="center" wrapText="1"/>
      <protection locked="0"/>
    </xf>
    <xf numFmtId="0" fontId="4" fillId="0" borderId="12">
      <alignment horizontal="center" vertical="center"/>
      <protection locked="0"/>
    </xf>
    <xf numFmtId="0" fontId="4" fillId="0" borderId="9">
      <alignment horizontal="center" vertical="center"/>
      <protection locked="0"/>
    </xf>
    <xf numFmtId="0" fontId="3" fillId="0" borderId="7">
      <alignment horizontal="left" vertical="center" wrapText="1"/>
    </xf>
    <xf numFmtId="0" fontId="4" fillId="0" borderId="4">
      <alignment horizontal="center" vertical="center"/>
      <protection locked="0"/>
    </xf>
    <xf numFmtId="0" fontId="4" fillId="0" borderId="10">
      <alignment horizontal="center" vertical="center" wrapText="1"/>
      <protection locked="0"/>
    </xf>
    <xf numFmtId="0" fontId="4" fillId="0" borderId="10">
      <alignment horizontal="center" vertical="center"/>
      <protection locked="0"/>
    </xf>
    <xf numFmtId="0" fontId="2" fillId="0" borderId="0">
      <alignment horizontal="center" vertical="center" wrapText="1"/>
    </xf>
    <xf numFmtId="0" fontId="1" fillId="0" borderId="2">
      <alignment horizontal="center" vertical="center"/>
    </xf>
    <xf numFmtId="0" fontId="4" fillId="2" borderId="6">
      <alignment horizontal="center" vertical="center" wrapText="1"/>
      <protection locked="0"/>
    </xf>
    <xf numFmtId="0" fontId="4" fillId="0" borderId="11">
      <alignment horizontal="center" vertical="center" wrapText="1"/>
      <protection locked="0"/>
    </xf>
    <xf numFmtId="0" fontId="4" fillId="0" borderId="11">
      <alignment horizontal="center" vertical="center"/>
      <protection locked="0"/>
    </xf>
    <xf numFmtId="0" fontId="4" fillId="0" borderId="0">
      <alignment wrapText="1"/>
    </xf>
    <xf numFmtId="0" fontId="1" fillId="0" borderId="4">
      <alignment horizontal="center" vertical="center"/>
    </xf>
    <xf numFmtId="0" fontId="11" fillId="2" borderId="6">
      <alignment horizontal="center" vertical="center" wrapText="1"/>
      <protection locked="0"/>
    </xf>
    <xf numFmtId="0" fontId="1" fillId="0" borderId="0"/>
    <xf numFmtId="0" fontId="3" fillId="2" borderId="6">
      <alignment horizontal="center" vertical="center"/>
    </xf>
    <xf numFmtId="0" fontId="4" fillId="0" borderId="1">
      <alignment horizontal="center" vertical="center"/>
      <protection locked="0"/>
    </xf>
    <xf numFmtId="0" fontId="3" fillId="2" borderId="23">
      <alignment horizontal="center" vertical="center"/>
    </xf>
    <xf numFmtId="4" fontId="3" fillId="0" borderId="7">
      <alignment horizontal="right" vertical="center" wrapText="1"/>
      <protection locked="0"/>
    </xf>
    <xf numFmtId="0" fontId="11" fillId="0" borderId="4">
      <alignment vertical="top" wrapText="1"/>
      <protection locked="0"/>
    </xf>
    <xf numFmtId="0" fontId="3" fillId="2" borderId="11">
      <alignment horizontal="center" vertical="center"/>
    </xf>
    <xf numFmtId="0" fontId="1" fillId="0" borderId="0">
      <alignment vertical="top"/>
    </xf>
    <xf numFmtId="0" fontId="1" fillId="0" borderId="0">
      <alignment horizontal="right" vertical="center"/>
    </xf>
    <xf numFmtId="0" fontId="4" fillId="0" borderId="7">
      <alignment horizontal="center" vertical="center" wrapText="1"/>
      <protection locked="0"/>
    </xf>
    <xf numFmtId="0" fontId="4" fillId="0" borderId="2">
      <alignment horizontal="center" vertical="center"/>
      <protection locked="0"/>
    </xf>
    <xf numFmtId="0" fontId="1" fillId="0" borderId="0">
      <alignment horizontal="right"/>
    </xf>
    <xf numFmtId="4" fontId="3" fillId="2" borderId="7">
      <alignment horizontal="right" vertical="center"/>
      <protection locked="0"/>
    </xf>
    <xf numFmtId="0" fontId="4" fillId="0" borderId="7">
      <alignment horizontal="center" vertical="center"/>
    </xf>
    <xf numFmtId="0" fontId="4" fillId="0" borderId="4">
      <alignment horizontal="center" vertical="center"/>
    </xf>
    <xf numFmtId="0" fontId="11" fillId="0" borderId="3">
      <alignment vertical="top" wrapText="1"/>
      <protection locked="0"/>
    </xf>
    <xf numFmtId="4" fontId="3" fillId="0" borderId="7">
      <alignment horizontal="right" vertical="center" wrapText="1"/>
    </xf>
    <xf numFmtId="0" fontId="3" fillId="0" borderId="0">
      <alignment horizontal="right" vertical="center"/>
    </xf>
    <xf numFmtId="0" fontId="39" fillId="0" borderId="0">
      <alignment vertical="top"/>
      <protection locked="0"/>
    </xf>
    <xf numFmtId="0" fontId="4" fillId="0" borderId="3">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39" fillId="0" borderId="0">
      <alignment vertical="top"/>
      <protection locked="0"/>
    </xf>
    <xf numFmtId="0" fontId="11" fillId="0" borderId="0"/>
    <xf numFmtId="0" fontId="16" fillId="0" borderId="0">
      <alignment horizontal="center" vertical="center"/>
    </xf>
    <xf numFmtId="0" fontId="3" fillId="0" borderId="0">
      <alignment horizontal="left" vertical="center"/>
    </xf>
    <xf numFmtId="0" fontId="1" fillId="0" borderId="1">
      <alignment horizontal="center" vertical="center" wrapText="1"/>
      <protection locked="0"/>
    </xf>
    <xf numFmtId="0" fontId="11" fillId="2" borderId="6">
      <alignment vertical="top" wrapText="1"/>
      <protection locked="0"/>
    </xf>
    <xf numFmtId="4" fontId="3" fillId="2" borderId="11">
      <alignment horizontal="right" vertical="top"/>
    </xf>
    <xf numFmtId="0" fontId="3" fillId="0" borderId="2">
      <alignment horizontal="center" vertical="center" wrapText="1"/>
      <protection locked="0"/>
    </xf>
    <xf numFmtId="0" fontId="41" fillId="0" borderId="0"/>
    <xf numFmtId="0" fontId="4" fillId="0" borderId="0">
      <alignment horizontal="left" vertical="center"/>
    </xf>
    <xf numFmtId="0" fontId="1" fillId="2" borderId="0">
      <alignment horizontal="left" vertical="center" wrapText="1"/>
      <protection locked="0"/>
    </xf>
    <xf numFmtId="0" fontId="3" fillId="2" borderId="7">
      <alignment horizontal="left" vertical="center"/>
      <protection locked="0"/>
    </xf>
    <xf numFmtId="4" fontId="3" fillId="0" borderId="11">
      <alignment horizontal="right" vertical="center"/>
    </xf>
    <xf numFmtId="0" fontId="3" fillId="2" borderId="0">
      <alignment horizontal="right" vertical="center" wrapText="1"/>
      <protection locked="0"/>
    </xf>
    <xf numFmtId="0" fontId="1" fillId="2" borderId="2">
      <alignment horizontal="center" vertical="center" wrapText="1"/>
      <protection locked="0"/>
    </xf>
    <xf numFmtId="4" fontId="3" fillId="2" borderId="7">
      <alignment horizontal="right" vertical="center"/>
      <protection locked="0"/>
    </xf>
    <xf numFmtId="0" fontId="1" fillId="2" borderId="6">
      <alignment horizontal="right" vertical="center"/>
      <protection locked="0"/>
    </xf>
    <xf numFmtId="0" fontId="9" fillId="0" borderId="0">
      <alignment horizontal="center" vertical="center"/>
    </xf>
    <xf numFmtId="0" fontId="1" fillId="0" borderId="3">
      <alignment horizontal="center" vertical="center" wrapText="1"/>
      <protection locked="0"/>
    </xf>
    <xf numFmtId="0" fontId="39" fillId="0" borderId="0">
      <alignment vertical="top"/>
      <protection locked="0"/>
    </xf>
    <xf numFmtId="0" fontId="3" fillId="0" borderId="0">
      <alignment horizontal="left" vertical="center"/>
      <protection locked="0"/>
    </xf>
    <xf numFmtId="0" fontId="11" fillId="0" borderId="0">
      <protection locked="0"/>
    </xf>
    <xf numFmtId="0" fontId="4" fillId="0" borderId="7">
      <alignment horizontal="center" vertical="center" wrapText="1"/>
    </xf>
    <xf numFmtId="0" fontId="1" fillId="2" borderId="4">
      <alignment horizontal="center" vertical="center"/>
      <protection locked="0"/>
    </xf>
    <xf numFmtId="0" fontId="1" fillId="0" borderId="7">
      <alignment horizontal="center" vertical="center" wrapText="1"/>
    </xf>
    <xf numFmtId="0" fontId="3" fillId="0" borderId="0">
      <alignment vertical="top"/>
      <protection locked="0"/>
    </xf>
    <xf numFmtId="0" fontId="3" fillId="0" borderId="7">
      <alignment horizontal="left" vertical="center" wrapText="1"/>
    </xf>
    <xf numFmtId="0" fontId="1" fillId="2" borderId="0">
      <alignment horizontal="right" vertical="center" wrapText="1"/>
      <protection locked="0"/>
    </xf>
    <xf numFmtId="0" fontId="1" fillId="2" borderId="0">
      <alignment horizontal="left" vertical="center" wrapText="1"/>
      <protection locked="0"/>
    </xf>
    <xf numFmtId="0" fontId="4" fillId="0" borderId="2">
      <alignment horizontal="center" vertical="center" wrapText="1"/>
      <protection locked="0"/>
    </xf>
    <xf numFmtId="0" fontId="8" fillId="2" borderId="0">
      <alignment horizontal="center" vertical="center"/>
    </xf>
    <xf numFmtId="0" fontId="8" fillId="2" borderId="0">
      <alignment horizontal="center" vertical="center" wrapText="1"/>
      <protection locked="0"/>
    </xf>
    <xf numFmtId="0" fontId="1" fillId="0" borderId="0">
      <alignment wrapText="1"/>
    </xf>
    <xf numFmtId="0" fontId="1" fillId="2" borderId="0">
      <alignment horizontal="left" vertical="center" wrapText="1"/>
      <protection locked="0"/>
    </xf>
    <xf numFmtId="0" fontId="9" fillId="0" borderId="0">
      <alignment horizontal="center" vertical="center" wrapText="1"/>
    </xf>
    <xf numFmtId="0" fontId="4" fillId="0" borderId="1">
      <alignment horizontal="center" vertical="center" wrapText="1"/>
      <protection locked="0"/>
    </xf>
    <xf numFmtId="0" fontId="3" fillId="0" borderId="0">
      <alignment horizontal="left" vertical="center" wrapText="1"/>
    </xf>
    <xf numFmtId="0" fontId="11" fillId="2" borderId="6">
      <alignment vertical="top" wrapText="1"/>
      <protection locked="0"/>
    </xf>
    <xf numFmtId="0" fontId="4" fillId="0" borderId="1">
      <alignment horizontal="center" vertical="center" wrapText="1"/>
    </xf>
    <xf numFmtId="0" fontId="3" fillId="2" borderId="7">
      <alignment horizontal="center" vertical="center" wrapText="1"/>
      <protection locked="0"/>
    </xf>
    <xf numFmtId="0" fontId="4" fillId="0" borderId="5">
      <alignment horizontal="center" vertical="center" wrapText="1"/>
    </xf>
    <xf numFmtId="0" fontId="3" fillId="2" borderId="7">
      <alignment horizontal="left" vertical="center" wrapText="1"/>
      <protection locked="0"/>
    </xf>
    <xf numFmtId="0" fontId="4" fillId="0" borderId="6">
      <alignment horizontal="center" vertical="center" wrapText="1"/>
    </xf>
    <xf numFmtId="0" fontId="3" fillId="2" borderId="2">
      <alignment horizontal="center" vertical="center" wrapText="1"/>
    </xf>
    <xf numFmtId="0" fontId="4" fillId="0" borderId="6">
      <alignment horizontal="center" vertical="center"/>
    </xf>
    <xf numFmtId="0" fontId="11" fillId="0" borderId="0"/>
    <xf numFmtId="0" fontId="3" fillId="0" borderId="6">
      <alignment horizontal="left" vertical="center" wrapText="1"/>
    </xf>
    <xf numFmtId="0" fontId="3" fillId="0" borderId="0">
      <alignment vertical="top"/>
      <protection locked="0"/>
    </xf>
    <xf numFmtId="0" fontId="1" fillId="0" borderId="11">
      <alignment horizontal="center" vertical="center"/>
      <protection locked="0"/>
    </xf>
    <xf numFmtId="0" fontId="2" fillId="0" borderId="0">
      <alignment horizontal="center" vertical="center"/>
    </xf>
    <xf numFmtId="0" fontId="4" fillId="0" borderId="1">
      <alignment horizontal="center" vertical="center"/>
      <protection locked="0"/>
    </xf>
    <xf numFmtId="0" fontId="3" fillId="0" borderId="11">
      <alignment horizontal="left" vertical="center"/>
      <protection locked="0"/>
    </xf>
    <xf numFmtId="0" fontId="4" fillId="0" borderId="0"/>
    <xf numFmtId="0" fontId="11" fillId="2" borderId="6">
      <alignment horizontal="center" vertical="center"/>
      <protection locked="0"/>
    </xf>
    <xf numFmtId="0" fontId="3" fillId="0" borderId="12">
      <alignment horizontal="left" vertical="center"/>
      <protection locked="0"/>
    </xf>
    <xf numFmtId="0" fontId="4" fillId="0" borderId="9">
      <alignment horizontal="center" vertical="center" wrapText="1"/>
    </xf>
    <xf numFmtId="0" fontId="3" fillId="2" borderId="7">
      <alignment horizontal="left" vertical="center"/>
      <protection locked="0"/>
    </xf>
    <xf numFmtId="0" fontId="3" fillId="0" borderId="0">
      <alignment vertical="top"/>
      <protection locked="0"/>
    </xf>
    <xf numFmtId="0" fontId="4" fillId="0" borderId="10">
      <alignment horizontal="center" vertical="center" wrapText="1"/>
    </xf>
    <xf numFmtId="0" fontId="11" fillId="0" borderId="0">
      <alignment vertical="top"/>
      <protection locked="0"/>
    </xf>
    <xf numFmtId="0" fontId="11" fillId="0" borderId="3">
      <alignment vertical="top" wrapText="1"/>
      <protection locked="0"/>
    </xf>
    <xf numFmtId="0" fontId="8" fillId="2" borderId="0">
      <alignment horizontal="center" vertical="center"/>
    </xf>
    <xf numFmtId="0" fontId="8" fillId="2" borderId="0">
      <alignment horizontal="center" vertical="center" wrapText="1"/>
      <protection locked="0"/>
    </xf>
    <xf numFmtId="0" fontId="1" fillId="2" borderId="0">
      <alignment horizontal="left" vertical="center" wrapText="1"/>
      <protection locked="0"/>
    </xf>
    <xf numFmtId="0" fontId="4" fillId="0" borderId="1">
      <alignment horizontal="center" vertical="center" wrapText="1"/>
      <protection locked="0"/>
    </xf>
    <xf numFmtId="0" fontId="11" fillId="2" borderId="5">
      <alignment vertical="top" wrapText="1"/>
      <protection locked="0"/>
    </xf>
    <xf numFmtId="0" fontId="11" fillId="2" borderId="6">
      <alignment vertical="top" wrapText="1"/>
      <protection locked="0"/>
    </xf>
    <xf numFmtId="0" fontId="3" fillId="2" borderId="7">
      <alignment horizontal="center" vertical="center"/>
      <protection locked="0"/>
    </xf>
    <xf numFmtId="0" fontId="3" fillId="2" borderId="7">
      <alignment horizontal="left" vertical="center" wrapText="1"/>
      <protection locked="0"/>
    </xf>
    <xf numFmtId="0" fontId="3" fillId="2" borderId="2">
      <alignment horizontal="center" vertical="center" wrapText="1"/>
    </xf>
    <xf numFmtId="0" fontId="11" fillId="0" borderId="0"/>
    <xf numFmtId="0" fontId="3" fillId="0" borderId="0">
      <alignment vertical="top"/>
      <protection locked="0"/>
    </xf>
    <xf numFmtId="0" fontId="4" fillId="0" borderId="1">
      <alignment horizontal="center" vertical="center"/>
      <protection locked="0"/>
    </xf>
    <xf numFmtId="0" fontId="11" fillId="2" borderId="5">
      <alignment horizontal="center" vertical="center"/>
      <protection locked="0"/>
    </xf>
    <xf numFmtId="0" fontId="3" fillId="2" borderId="7">
      <alignment horizontal="left" vertical="center"/>
      <protection locked="0"/>
    </xf>
    <xf numFmtId="0" fontId="4" fillId="0" borderId="6">
      <alignment horizontal="center" vertical="center"/>
      <protection locked="0"/>
    </xf>
    <xf numFmtId="0" fontId="3" fillId="2" borderId="3">
      <alignment horizontal="center" vertical="center" wrapText="1"/>
      <protection locked="0"/>
    </xf>
    <xf numFmtId="0" fontId="3" fillId="0" borderId="7">
      <alignment vertical="center"/>
      <protection locked="0"/>
    </xf>
    <xf numFmtId="0" fontId="11" fillId="2" borderId="5">
      <alignment vertical="top"/>
      <protection locked="0"/>
    </xf>
    <xf numFmtId="0" fontId="4" fillId="0" borderId="9">
      <alignment horizontal="center" vertical="center" wrapText="1"/>
      <protection locked="0"/>
    </xf>
    <xf numFmtId="0" fontId="11" fillId="2" borderId="6">
      <alignment vertical="top"/>
      <protection locked="0"/>
    </xf>
    <xf numFmtId="0" fontId="4" fillId="0" borderId="10">
      <alignment horizontal="center" vertical="center"/>
      <protection locked="0"/>
    </xf>
    <xf numFmtId="0" fontId="4" fillId="0" borderId="5">
      <alignment horizontal="center" vertical="center"/>
      <protection locked="0"/>
    </xf>
    <xf numFmtId="0" fontId="4" fillId="0" borderId="11">
      <alignment horizontal="center" vertical="center"/>
      <protection locked="0"/>
    </xf>
    <xf numFmtId="0" fontId="11" fillId="0" borderId="0">
      <alignment vertical="top"/>
    </xf>
    <xf numFmtId="0" fontId="4" fillId="0" borderId="3">
      <alignment horizontal="center" vertical="center" wrapText="1"/>
      <protection locked="0"/>
    </xf>
    <xf numFmtId="0" fontId="3" fillId="2" borderId="3">
      <alignment horizontal="center" vertical="center" wrapText="1"/>
    </xf>
    <xf numFmtId="0" fontId="4" fillId="0" borderId="2">
      <alignment horizontal="center" vertical="center" wrapText="1"/>
      <protection locked="0"/>
    </xf>
    <xf numFmtId="0" fontId="3" fillId="2" borderId="4">
      <alignment horizontal="center" vertical="center" wrapText="1"/>
    </xf>
    <xf numFmtId="0" fontId="4" fillId="0" borderId="2">
      <alignment horizontal="center" vertical="center"/>
      <protection locked="0"/>
    </xf>
    <xf numFmtId="4" fontId="3" fillId="2" borderId="7">
      <alignment horizontal="right" vertical="center"/>
      <protection locked="0"/>
    </xf>
    <xf numFmtId="0" fontId="11" fillId="2" borderId="3">
      <alignment horizontal="center" vertical="center"/>
      <protection locked="0"/>
    </xf>
    <xf numFmtId="0" fontId="3" fillId="0" borderId="0">
      <alignment horizontal="right" vertical="center"/>
      <protection locked="0"/>
    </xf>
    <xf numFmtId="0" fontId="4" fillId="2" borderId="3">
      <alignment horizontal="center" vertical="center" wrapText="1"/>
      <protection locked="0"/>
    </xf>
    <xf numFmtId="0" fontId="3" fillId="0" borderId="0">
      <alignment horizontal="right"/>
      <protection locked="0"/>
    </xf>
    <xf numFmtId="0" fontId="11" fillId="2" borderId="4">
      <alignment horizontal="center" vertical="center" wrapText="1"/>
      <protection locked="0"/>
    </xf>
    <xf numFmtId="0" fontId="4" fillId="0" borderId="12">
      <alignment horizontal="center" vertical="center" wrapText="1"/>
      <protection locked="0"/>
    </xf>
    <xf numFmtId="0" fontId="11" fillId="0" borderId="0">
      <alignment horizontal="right" vertical="center"/>
    </xf>
    <xf numFmtId="0" fontId="3" fillId="0" borderId="0">
      <alignment horizontal="right" vertical="center"/>
    </xf>
    <xf numFmtId="0" fontId="3" fillId="0" borderId="1">
      <alignment horizontal="left" vertical="center" wrapText="1"/>
      <protection locked="0"/>
    </xf>
    <xf numFmtId="0" fontId="1" fillId="0" borderId="5">
      <alignment vertical="center"/>
    </xf>
    <xf numFmtId="0" fontId="2" fillId="0" borderId="0">
      <alignment horizontal="center" vertical="center"/>
      <protection locked="0"/>
    </xf>
    <xf numFmtId="0" fontId="3" fillId="0" borderId="0">
      <alignment horizontal="right" vertical="center"/>
      <protection locked="0"/>
    </xf>
    <xf numFmtId="0" fontId="4" fillId="0" borderId="7">
      <alignment horizontal="center" vertical="center"/>
      <protection locked="0"/>
    </xf>
    <xf numFmtId="0" fontId="39" fillId="0" borderId="0">
      <alignment vertical="top"/>
      <protection locked="0"/>
    </xf>
    <xf numFmtId="0" fontId="1" fillId="0" borderId="7">
      <alignment horizontal="center" vertical="center"/>
      <protection locked="0"/>
    </xf>
    <xf numFmtId="0" fontId="3" fillId="2" borderId="7">
      <alignment horizontal="center" vertical="center"/>
      <protection locked="0"/>
    </xf>
    <xf numFmtId="0" fontId="6" fillId="2" borderId="0">
      <alignment horizontal="right" vertical="center" wrapText="1"/>
      <protection locked="0"/>
    </xf>
    <xf numFmtId="0" fontId="3" fillId="0" borderId="3">
      <alignment horizontal="left" vertical="center" wrapText="1"/>
      <protection locked="0"/>
    </xf>
    <xf numFmtId="0" fontId="8" fillId="2" borderId="0">
      <alignment horizontal="center" vertical="center" wrapText="1"/>
      <protection locked="0"/>
    </xf>
    <xf numFmtId="49" fontId="1" fillId="0" borderId="0"/>
    <xf numFmtId="0" fontId="6" fillId="2" borderId="0">
      <alignment horizontal="left" vertical="center" wrapText="1"/>
      <protection locked="0"/>
    </xf>
    <xf numFmtId="0" fontId="4" fillId="0" borderId="1">
      <alignment horizontal="center" vertical="center" wrapText="1"/>
    </xf>
    <xf numFmtId="0" fontId="4" fillId="0" borderId="2">
      <alignment horizontal="center" vertical="center"/>
    </xf>
    <xf numFmtId="0" fontId="6" fillId="0" borderId="1">
      <alignment horizontal="center" vertical="center" wrapText="1"/>
      <protection locked="0"/>
    </xf>
    <xf numFmtId="0" fontId="4" fillId="0" borderId="5">
      <alignment horizontal="center" vertical="center" wrapText="1"/>
    </xf>
    <xf numFmtId="0" fontId="4" fillId="0" borderId="1">
      <alignment horizontal="center" vertical="center"/>
    </xf>
    <xf numFmtId="0" fontId="6" fillId="2" borderId="6">
      <alignment horizontal="center" vertical="center" wrapText="1"/>
      <protection locked="0"/>
    </xf>
    <xf numFmtId="0" fontId="4" fillId="0" borderId="6">
      <alignment horizontal="center" vertical="center" wrapText="1"/>
    </xf>
    <xf numFmtId="0" fontId="4" fillId="0" borderId="6">
      <alignment horizontal="center" vertical="center"/>
    </xf>
    <xf numFmtId="0" fontId="6" fillId="2" borderId="6">
      <alignment horizontal="center" vertical="center" wrapText="1"/>
    </xf>
    <xf numFmtId="0" fontId="3" fillId="0" borderId="4">
      <alignment horizontal="left" vertical="center" wrapText="1"/>
      <protection locked="0"/>
    </xf>
    <xf numFmtId="4" fontId="3" fillId="0" borderId="7">
      <alignment horizontal="right" vertical="center" wrapText="1"/>
      <protection locked="0"/>
    </xf>
    <xf numFmtId="0" fontId="6" fillId="2" borderId="6">
      <alignment horizontal="left" vertical="center" wrapText="1"/>
    </xf>
    <xf numFmtId="0" fontId="4" fillId="0" borderId="0"/>
    <xf numFmtId="0" fontId="4" fillId="0" borderId="3">
      <alignment horizontal="center" vertical="center"/>
    </xf>
    <xf numFmtId="0" fontId="6" fillId="2" borderId="23">
      <alignment horizontal="center" vertical="center"/>
    </xf>
    <xf numFmtId="0" fontId="1" fillId="0" borderId="0">
      <alignment horizontal="right" vertical="center"/>
      <protection locked="0"/>
    </xf>
    <xf numFmtId="0" fontId="7" fillId="0" borderId="0">
      <protection locked="0"/>
    </xf>
    <xf numFmtId="0" fontId="6" fillId="2" borderId="0">
      <alignment horizontal="right" vertical="center"/>
      <protection locked="0"/>
    </xf>
    <xf numFmtId="0" fontId="6" fillId="2" borderId="1">
      <alignment horizontal="center" vertical="center"/>
      <protection locked="0"/>
    </xf>
    <xf numFmtId="0" fontId="6" fillId="2" borderId="6">
      <alignment horizontal="right" vertical="center"/>
      <protection locked="0"/>
    </xf>
    <xf numFmtId="0" fontId="6" fillId="0" borderId="11">
      <alignment horizontal="center"/>
      <protection locked="0"/>
    </xf>
    <xf numFmtId="0" fontId="6" fillId="0" borderId="11">
      <alignment horizontal="left" wrapText="1"/>
      <protection locked="0"/>
    </xf>
    <xf numFmtId="0" fontId="7" fillId="0" borderId="0"/>
    <xf numFmtId="0" fontId="6" fillId="0" borderId="12">
      <alignment horizontal="left"/>
      <protection locked="0"/>
    </xf>
    <xf numFmtId="0" fontId="6" fillId="2" borderId="6">
      <alignment horizontal="right" vertical="center" wrapText="1"/>
      <protection locked="0"/>
    </xf>
    <xf numFmtId="0" fontId="6" fillId="0" borderId="0">
      <alignment vertical="top"/>
      <protection locked="0"/>
    </xf>
    <xf numFmtId="0" fontId="6" fillId="0" borderId="11">
      <alignment horizontal="left" wrapText="1"/>
    </xf>
    <xf numFmtId="0" fontId="6" fillId="2" borderId="1">
      <alignment horizontal="center" vertical="center" wrapText="1"/>
      <protection locked="0"/>
    </xf>
    <xf numFmtId="0" fontId="6" fillId="0" borderId="12">
      <alignment horizontal="left"/>
    </xf>
    <xf numFmtId="0" fontId="6" fillId="0" borderId="11">
      <alignment horizontal="center" wrapText="1"/>
      <protection locked="0"/>
    </xf>
    <xf numFmtId="0" fontId="6" fillId="0" borderId="11">
      <alignment horizontal="center" wrapText="1"/>
    </xf>
    <xf numFmtId="0" fontId="6" fillId="2" borderId="11">
      <alignment horizontal="left" vertical="center" wrapText="1"/>
      <protection locked="0"/>
    </xf>
    <xf numFmtId="0" fontId="6" fillId="2" borderId="4">
      <alignment horizontal="center" vertical="center"/>
      <protection locked="0"/>
    </xf>
    <xf numFmtId="0" fontId="6" fillId="2" borderId="12">
      <alignment horizontal="right" vertical="center"/>
    </xf>
    <xf numFmtId="3" fontId="6" fillId="2" borderId="11">
      <alignment horizontal="right" vertical="center"/>
      <protection locked="0"/>
    </xf>
    <xf numFmtId="0" fontId="6" fillId="2" borderId="11">
      <alignment horizontal="center" vertical="center" wrapText="1"/>
      <protection locked="0"/>
    </xf>
    <xf numFmtId="0" fontId="6" fillId="0" borderId="3">
      <alignment horizontal="center" vertical="center"/>
      <protection locked="0"/>
    </xf>
    <xf numFmtId="0" fontId="6" fillId="2" borderId="11">
      <alignment horizontal="right" vertical="center"/>
    </xf>
    <xf numFmtId="0" fontId="6" fillId="2" borderId="6">
      <alignment horizontal="center" vertical="center" wrapText="1"/>
      <protection locked="0"/>
    </xf>
    <xf numFmtId="0" fontId="6" fillId="0" borderId="4">
      <alignment horizontal="center" vertical="center" wrapText="1"/>
      <protection locked="0"/>
    </xf>
    <xf numFmtId="0" fontId="42" fillId="0" borderId="0">
      <alignment vertical="top"/>
      <protection locked="0"/>
    </xf>
    <xf numFmtId="0" fontId="4" fillId="0" borderId="6">
      <alignment horizontal="center" vertical="center" wrapText="1"/>
    </xf>
    <xf numFmtId="3" fontId="1" fillId="0" borderId="6">
      <alignment horizontal="center" vertical="center"/>
    </xf>
    <xf numFmtId="0" fontId="3" fillId="0" borderId="6">
      <alignment horizontal="left" vertical="center" wrapText="1"/>
    </xf>
    <xf numFmtId="0" fontId="3" fillId="2" borderId="23">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9">
      <alignment horizontal="center" vertical="center"/>
      <protection locked="0"/>
    </xf>
    <xf numFmtId="0" fontId="4" fillId="0" borderId="10">
      <alignment horizontal="center" vertical="center"/>
      <protection locked="0"/>
    </xf>
    <xf numFmtId="0" fontId="4" fillId="0" borderId="11">
      <alignment horizontal="center" vertical="center"/>
      <protection locked="0"/>
    </xf>
    <xf numFmtId="0" fontId="1" fillId="0" borderId="6">
      <alignment horizontal="center" vertical="center"/>
    </xf>
    <xf numFmtId="0" fontId="3" fillId="0" borderId="0">
      <alignment horizontal="right"/>
    </xf>
    <xf numFmtId="0" fontId="4" fillId="0" borderId="4">
      <alignment horizontal="center" vertical="center" wrapText="1"/>
    </xf>
    <xf numFmtId="0" fontId="3" fillId="0" borderId="11">
      <alignment horizontal="right" vertical="center"/>
    </xf>
    <xf numFmtId="0" fontId="1" fillId="0" borderId="7"/>
    <xf numFmtId="0" fontId="3" fillId="2" borderId="23">
      <alignment horizontal="center" vertical="center"/>
    </xf>
    <xf numFmtId="0" fontId="3" fillId="0" borderId="0">
      <alignment vertical="top"/>
      <protection locked="0"/>
    </xf>
    <xf numFmtId="0" fontId="4" fillId="0" borderId="11">
      <alignment horizontal="center" vertical="center" wrapText="1"/>
    </xf>
    <xf numFmtId="0" fontId="3" fillId="0" borderId="12">
      <alignment horizontal="left" vertical="center"/>
    </xf>
    <xf numFmtId="4" fontId="3" fillId="2" borderId="11">
      <alignment horizontal="right" vertical="center"/>
      <protection locked="0"/>
    </xf>
    <xf numFmtId="0" fontId="4" fillId="0" borderId="11">
      <alignment horizontal="center" vertical="center"/>
    </xf>
    <xf numFmtId="0" fontId="3" fillId="0" borderId="0">
      <alignment vertical="top" wrapText="1"/>
      <protection locked="0"/>
    </xf>
    <xf numFmtId="0" fontId="3" fillId="2" borderId="11">
      <alignment horizontal="left" vertical="center"/>
    </xf>
    <xf numFmtId="0" fontId="2" fillId="0" borderId="0">
      <alignment horizontal="center" vertical="center" wrapText="1"/>
      <protection locked="0"/>
    </xf>
    <xf numFmtId="0" fontId="4" fillId="0" borderId="3">
      <alignment horizontal="center" vertical="center" wrapText="1"/>
    </xf>
    <xf numFmtId="0" fontId="4" fillId="0" borderId="3">
      <alignment horizontal="center" vertical="center" wrapText="1"/>
      <protection locked="0"/>
    </xf>
    <xf numFmtId="0" fontId="4" fillId="0" borderId="10">
      <alignment horizontal="center" vertical="center" wrapText="1"/>
      <protection locked="0"/>
    </xf>
    <xf numFmtId="0" fontId="3" fillId="0" borderId="11">
      <alignment horizontal="right" vertical="center"/>
      <protection locked="0"/>
    </xf>
    <xf numFmtId="0" fontId="4" fillId="0" borderId="11">
      <alignment horizontal="center" vertical="center" wrapText="1"/>
      <protection locked="0"/>
    </xf>
    <xf numFmtId="0" fontId="3" fillId="0" borderId="0">
      <alignment horizontal="right" vertical="center" wrapText="1"/>
      <protection locked="0"/>
    </xf>
    <xf numFmtId="0" fontId="4" fillId="0" borderId="12">
      <alignment horizontal="center" vertical="center" wrapText="1"/>
    </xf>
    <xf numFmtId="0" fontId="3" fillId="0" borderId="0">
      <alignment horizontal="right" wrapText="1"/>
      <protection locked="0"/>
    </xf>
    <xf numFmtId="0" fontId="4" fillId="0" borderId="3">
      <alignment horizontal="center" vertical="center"/>
      <protection locked="0"/>
    </xf>
    <xf numFmtId="0" fontId="4" fillId="0" borderId="12">
      <alignment horizontal="center" vertical="center" wrapText="1"/>
      <protection locked="0"/>
    </xf>
    <xf numFmtId="0" fontId="4" fillId="0" borderId="1">
      <alignment horizontal="center" vertical="center" wrapText="1"/>
      <protection locked="0"/>
    </xf>
    <xf numFmtId="0" fontId="4" fillId="0" borderId="5">
      <alignment horizontal="center" vertical="center" wrapText="1"/>
      <protection locked="0"/>
    </xf>
    <xf numFmtId="0" fontId="4" fillId="2" borderId="6">
      <alignment horizontal="center" vertical="center" wrapText="1"/>
      <protection locked="0"/>
    </xf>
    <xf numFmtId="0" fontId="1" fillId="0" borderId="7">
      <alignment horizontal="center" vertical="center"/>
    </xf>
    <xf numFmtId="0" fontId="3" fillId="2" borderId="7">
      <alignment horizontal="left" vertical="center" wrapText="1"/>
      <protection locked="0"/>
    </xf>
    <xf numFmtId="0" fontId="1" fillId="0" borderId="7"/>
    <xf numFmtId="0" fontId="4" fillId="0" borderId="4">
      <alignment horizontal="center" vertical="center"/>
    </xf>
    <xf numFmtId="0" fontId="39" fillId="0" borderId="0">
      <alignment vertical="top"/>
      <protection locked="0"/>
    </xf>
  </cellStyleXfs>
  <cellXfs count="323">
    <xf numFmtId="0" fontId="0" fillId="0" borderId="0" xfId="0" applyFont="1" applyBorder="1"/>
    <xf numFmtId="49" fontId="1" fillId="0" borderId="0" xfId="387" applyNumberFormat="1" applyFont="1" applyBorder="1"/>
    <xf numFmtId="0" fontId="1" fillId="0" borderId="0" xfId="404" applyFont="1" applyBorder="1">
      <alignment horizontal="right" vertical="center"/>
      <protection locked="0"/>
    </xf>
    <xf numFmtId="0" fontId="2" fillId="0" borderId="0" xfId="133" applyFont="1" applyBorder="1">
      <alignment horizontal="center" vertical="center"/>
    </xf>
    <xf numFmtId="0" fontId="3" fillId="0" borderId="0" xfId="135" applyFont="1" applyBorder="1">
      <alignment horizontal="left" vertical="center"/>
      <protection locked="0"/>
    </xf>
    <xf numFmtId="0" fontId="4" fillId="0" borderId="0" xfId="286" applyFont="1" applyBorder="1">
      <alignment horizontal="left" vertical="center"/>
    </xf>
    <xf numFmtId="0" fontId="4" fillId="0" borderId="0" xfId="401" applyFont="1" applyBorder="1"/>
    <xf numFmtId="0" fontId="1" fillId="0" borderId="0" xfId="60" applyFont="1" applyBorder="1">
      <alignment horizontal="right"/>
      <protection locked="0"/>
    </xf>
    <xf numFmtId="0" fontId="4" fillId="0" borderId="1" xfId="464" applyFont="1" applyBorder="1">
      <alignment horizontal="center" vertical="center" wrapText="1"/>
      <protection locked="0"/>
    </xf>
    <xf numFmtId="0" fontId="4" fillId="0" borderId="1" xfId="389" applyFont="1" applyBorder="1">
      <alignment horizontal="center" vertical="center" wrapText="1"/>
    </xf>
    <xf numFmtId="0" fontId="4" fillId="0" borderId="2" xfId="390" applyFont="1" applyBorder="1">
      <alignment horizontal="center" vertical="center"/>
    </xf>
    <xf numFmtId="0" fontId="4" fillId="0" borderId="3" xfId="402" applyFont="1" applyBorder="1">
      <alignment horizontal="center" vertical="center"/>
    </xf>
    <xf numFmtId="0" fontId="4" fillId="0" borderId="4" xfId="470" applyFont="1" applyBorder="1">
      <alignment horizontal="center" vertical="center"/>
    </xf>
    <xf numFmtId="0" fontId="4" fillId="0" borderId="5" xfId="465" applyFont="1" applyBorder="1">
      <alignment horizontal="center" vertical="center" wrapText="1"/>
      <protection locked="0"/>
    </xf>
    <xf numFmtId="0" fontId="4" fillId="0" borderId="5" xfId="392" applyFont="1" applyBorder="1">
      <alignment horizontal="center" vertical="center" wrapText="1"/>
    </xf>
    <xf numFmtId="0" fontId="4" fillId="0" borderId="1" xfId="393" applyFont="1" applyBorder="1">
      <alignment horizontal="center" vertical="center"/>
    </xf>
    <xf numFmtId="0" fontId="4" fillId="0" borderId="1" xfId="0" applyFont="1" applyBorder="1" applyAlignment="1">
      <alignment horizontal="center" vertical="center"/>
    </xf>
    <xf numFmtId="0" fontId="4" fillId="2" borderId="6" xfId="466" applyFont="1" applyFill="1" applyBorder="1">
      <alignment horizontal="center" vertical="center" wrapText="1"/>
      <protection locked="0"/>
    </xf>
    <xf numFmtId="0" fontId="4" fillId="0" borderId="6" xfId="395" applyFont="1" applyBorder="1">
      <alignment horizontal="center" vertical="center" wrapText="1"/>
    </xf>
    <xf numFmtId="0" fontId="4" fillId="0" borderId="6" xfId="396" applyFont="1" applyBorder="1">
      <alignment horizontal="center" vertical="center"/>
    </xf>
    <xf numFmtId="0" fontId="4" fillId="0" borderId="6" xfId="0" applyFont="1" applyBorder="1" applyAlignment="1">
      <alignment horizontal="center" vertical="center"/>
    </xf>
    <xf numFmtId="0" fontId="1" fillId="0" borderId="7" xfId="467" applyFont="1" applyBorder="1">
      <alignment horizontal="center" vertical="center"/>
    </xf>
    <xf numFmtId="178" fontId="5" fillId="0" borderId="7" xfId="104" applyNumberFormat="1" applyFont="1" applyBorder="1" applyAlignment="1">
      <alignment horizontal="left" vertical="center"/>
    </xf>
    <xf numFmtId="178" fontId="5" fillId="0" borderId="7" xfId="104" applyNumberFormat="1" applyFont="1" applyBorder="1">
      <alignment horizontal="right" vertical="center"/>
    </xf>
    <xf numFmtId="0" fontId="3" fillId="2" borderId="7" xfId="468" applyFont="1" applyFill="1" applyBorder="1">
      <alignment horizontal="left" vertical="center" wrapText="1"/>
      <protection locked="0"/>
    </xf>
    <xf numFmtId="0" fontId="3" fillId="2" borderId="7" xfId="288" applyFont="1" applyFill="1" applyBorder="1">
      <alignment horizontal="left" vertical="center"/>
      <protection locked="0"/>
    </xf>
    <xf numFmtId="178" fontId="5" fillId="0" borderId="7" xfId="0" applyNumberFormat="1" applyFont="1" applyBorder="1" applyAlignment="1">
      <alignment horizontal="right" vertical="center"/>
    </xf>
    <xf numFmtId="49" fontId="5" fillId="0" borderId="7" xfId="101" applyNumberFormat="1" applyFont="1" applyBorder="1">
      <alignment horizontal="left" vertical="center" wrapText="1"/>
    </xf>
    <xf numFmtId="0" fontId="3" fillId="0" borderId="2" xfId="284" applyFont="1" applyBorder="1">
      <alignment horizontal="center" vertical="center" wrapText="1"/>
      <protection locked="0"/>
    </xf>
    <xf numFmtId="0" fontId="3" fillId="0" borderId="3" xfId="385" applyFont="1" applyBorder="1">
      <alignment horizontal="left" vertical="center" wrapText="1"/>
      <protection locked="0"/>
    </xf>
    <xf numFmtId="0" fontId="3" fillId="0" borderId="4" xfId="398" applyFont="1" applyBorder="1">
      <alignment horizontal="left" vertical="center" wrapText="1"/>
      <protection locked="0"/>
    </xf>
    <xf numFmtId="0" fontId="6" fillId="2" borderId="0" xfId="384" applyFont="1" applyFill="1" applyBorder="1">
      <alignment horizontal="right" vertical="center" wrapText="1"/>
      <protection locked="0"/>
    </xf>
    <xf numFmtId="0" fontId="7" fillId="0" borderId="0" xfId="405" applyFont="1" applyBorder="1">
      <protection locked="0"/>
    </xf>
    <xf numFmtId="0" fontId="7" fillId="0" borderId="0" xfId="411" applyFont="1" applyBorder="1"/>
    <xf numFmtId="0" fontId="8" fillId="2" borderId="0" xfId="386" applyFont="1" applyFill="1" applyBorder="1">
      <alignment horizontal="center" vertical="center" wrapText="1"/>
      <protection locked="0"/>
    </xf>
    <xf numFmtId="0" fontId="6" fillId="2" borderId="0" xfId="388" applyFont="1" applyFill="1" applyBorder="1">
      <alignment horizontal="left" vertical="center" wrapText="1"/>
      <protection locked="0"/>
    </xf>
    <xf numFmtId="0" fontId="6" fillId="2" borderId="0" xfId="406" applyFont="1" applyFill="1" applyBorder="1">
      <alignment horizontal="right" vertical="center"/>
      <protection locked="0"/>
    </xf>
    <xf numFmtId="0" fontId="6" fillId="0" borderId="7" xfId="391" applyFont="1" applyBorder="1">
      <alignment horizontal="center" vertical="center" wrapText="1"/>
      <protection locked="0"/>
    </xf>
    <xf numFmtId="0" fontId="6" fillId="2" borderId="7" xfId="407" applyFont="1" applyFill="1" applyBorder="1">
      <alignment horizontal="center" vertical="center"/>
      <protection locked="0"/>
    </xf>
    <xf numFmtId="0" fontId="6" fillId="2" borderId="7" xfId="416" applyFont="1" applyFill="1" applyBorder="1">
      <alignment horizontal="center" vertical="center" wrapText="1"/>
      <protection locked="0"/>
    </xf>
    <xf numFmtId="0" fontId="6" fillId="2" borderId="7" xfId="82" applyFont="1" applyFill="1" applyBorder="1">
      <alignment horizontal="center" vertical="center"/>
      <protection locked="0"/>
    </xf>
    <xf numFmtId="0" fontId="6" fillId="0" borderId="7" xfId="425" applyFont="1" applyBorder="1">
      <alignment horizontal="center" vertical="center"/>
      <protection locked="0"/>
    </xf>
    <xf numFmtId="0" fontId="6" fillId="2" borderId="7" xfId="427" applyFont="1" applyFill="1" applyBorder="1">
      <alignment horizontal="center" vertical="center" wrapText="1"/>
      <protection locked="0"/>
    </xf>
    <xf numFmtId="0" fontId="6" fillId="2" borderId="7" xfId="408" applyFont="1" applyFill="1" applyBorder="1">
      <alignment horizontal="right" vertical="center"/>
      <protection locked="0"/>
    </xf>
    <xf numFmtId="0" fontId="6" fillId="2" borderId="7" xfId="413" applyFont="1" applyFill="1" applyBorder="1">
      <alignment horizontal="right" vertical="center" wrapText="1"/>
      <protection locked="0"/>
    </xf>
    <xf numFmtId="0" fontId="6" fillId="2" borderId="7" xfId="421" applyFont="1" applyFill="1" applyBorder="1">
      <alignment horizontal="center" vertical="center"/>
      <protection locked="0"/>
    </xf>
    <xf numFmtId="0" fontId="6" fillId="2" borderId="7" xfId="397" applyFont="1" applyFill="1" applyBorder="1">
      <alignment horizontal="center" vertical="center" wrapText="1"/>
    </xf>
    <xf numFmtId="0" fontId="6" fillId="0" borderId="7" xfId="409" applyFont="1" applyBorder="1">
      <alignment horizontal="center"/>
      <protection locked="0"/>
    </xf>
    <xf numFmtId="0" fontId="6" fillId="0" borderId="7" xfId="418" applyFont="1" applyBorder="1">
      <alignment horizontal="center" wrapText="1"/>
      <protection locked="0"/>
    </xf>
    <xf numFmtId="0" fontId="6" fillId="0" borderId="7" xfId="419" applyFont="1" applyBorder="1">
      <alignment horizontal="center" wrapText="1"/>
    </xf>
    <xf numFmtId="0" fontId="6" fillId="2" borderId="7" xfId="0" applyFont="1" applyFill="1" applyBorder="1" applyAlignment="1" applyProtection="1">
      <alignment horizontal="center" vertical="center" wrapText="1"/>
      <protection locked="0"/>
    </xf>
    <xf numFmtId="0" fontId="6" fillId="2" borderId="7" xfId="400" applyFont="1" applyFill="1" applyBorder="1">
      <alignment horizontal="left" vertical="center" wrapText="1"/>
    </xf>
    <xf numFmtId="0" fontId="6" fillId="0" borderId="7" xfId="410" applyFont="1" applyBorder="1">
      <alignment horizontal="left" wrapText="1"/>
      <protection locked="0"/>
    </xf>
    <xf numFmtId="0" fontId="6" fillId="0" borderId="7" xfId="415" applyFont="1" applyBorder="1">
      <alignment horizontal="left" wrapText="1"/>
    </xf>
    <xf numFmtId="0" fontId="6" fillId="2" borderId="7" xfId="420" applyFont="1" applyFill="1" applyBorder="1">
      <alignment horizontal="left" vertical="center" wrapText="1"/>
      <protection locked="0"/>
    </xf>
    <xf numFmtId="0" fontId="6" fillId="2" borderId="7" xfId="424" applyFont="1" applyFill="1" applyBorder="1">
      <alignment horizontal="center" vertical="center" wrapText="1"/>
      <protection locked="0"/>
    </xf>
    <xf numFmtId="3" fontId="6" fillId="2" borderId="7" xfId="423" applyNumberFormat="1" applyFont="1" applyFill="1" applyBorder="1">
      <alignment horizontal="right" vertical="center"/>
      <protection locked="0"/>
    </xf>
    <xf numFmtId="4" fontId="6" fillId="2" borderId="7" xfId="83" applyNumberFormat="1" applyFont="1" applyFill="1" applyBorder="1">
      <alignment horizontal="right" vertical="center"/>
      <protection locked="0"/>
    </xf>
    <xf numFmtId="0" fontId="6" fillId="2" borderId="7" xfId="403" applyFont="1" applyFill="1" applyBorder="1">
      <alignment horizontal="center" vertical="center"/>
    </xf>
    <xf numFmtId="0" fontId="6" fillId="0" borderId="7" xfId="412" applyFont="1" applyBorder="1">
      <alignment horizontal="left"/>
      <protection locked="0"/>
    </xf>
    <xf numFmtId="0" fontId="6" fillId="0" borderId="7" xfId="417" applyFont="1" applyBorder="1">
      <alignment horizontal="left"/>
    </xf>
    <xf numFmtId="0" fontId="6" fillId="2" borderId="7" xfId="422" applyFont="1" applyFill="1" applyBorder="1">
      <alignment horizontal="right" vertical="center"/>
    </xf>
    <xf numFmtId="0" fontId="6" fillId="2" borderId="7" xfId="426" applyFont="1" applyFill="1" applyBorder="1">
      <alignment horizontal="right" vertical="center"/>
    </xf>
    <xf numFmtId="0" fontId="1" fillId="2" borderId="0" xfId="0" applyFont="1" applyFill="1" applyBorder="1" applyAlignment="1" applyProtection="1">
      <alignment horizontal="right" vertical="center" wrapText="1"/>
      <protection locked="0"/>
    </xf>
    <xf numFmtId="0" fontId="6" fillId="0" borderId="7" xfId="428" applyFont="1" applyBorder="1">
      <alignment horizontal="center" vertical="center" wrapText="1"/>
      <protection locked="0"/>
    </xf>
    <xf numFmtId="0" fontId="0" fillId="0" borderId="0" xfId="0" applyFont="1" applyFill="1" applyBorder="1" applyAlignment="1"/>
    <xf numFmtId="0" fontId="9"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pplyProtection="1">
      <alignment horizontal="center" vertical="center"/>
      <protection locked="0"/>
    </xf>
    <xf numFmtId="0" fontId="3" fillId="2" borderId="7"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178" fontId="5" fillId="0" borderId="7" xfId="0" applyNumberFormat="1" applyFont="1" applyFill="1" applyBorder="1" applyAlignment="1">
      <alignment horizontal="right" vertical="center"/>
    </xf>
    <xf numFmtId="0" fontId="3" fillId="0" borderId="0" xfId="0" applyFont="1" applyFill="1" applyBorder="1" applyAlignment="1" applyProtection="1">
      <alignment horizontal="right"/>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309" applyFont="1" applyBorder="1">
      <alignment wrapText="1"/>
    </xf>
    <xf numFmtId="0" fontId="1" fillId="0" borderId="0" xfId="223" applyFont="1" applyBorder="1">
      <protection locked="0"/>
    </xf>
    <xf numFmtId="0" fontId="9" fillId="0" borderId="0" xfId="311" applyFont="1" applyBorder="1">
      <alignment horizontal="center" vertical="center" wrapText="1"/>
    </xf>
    <xf numFmtId="0" fontId="2" fillId="0" borderId="0" xfId="229" applyFont="1" applyBorder="1">
      <alignment horizontal="center" vertical="center"/>
      <protection locked="0"/>
    </xf>
    <xf numFmtId="0" fontId="2" fillId="0" borderId="0" xfId="246" applyFont="1" applyBorder="1">
      <alignment horizontal="center" vertical="center" wrapText="1"/>
    </xf>
    <xf numFmtId="0" fontId="3" fillId="0" borderId="0" xfId="313" applyFont="1" applyBorder="1">
      <alignment horizontal="left" vertical="center" wrapText="1"/>
    </xf>
    <xf numFmtId="0" fontId="4" fillId="0" borderId="0" xfId="235" applyFont="1" applyBorder="1">
      <protection locked="0"/>
    </xf>
    <xf numFmtId="0" fontId="4" fillId="0" borderId="0" xfId="251" applyFont="1" applyBorder="1">
      <alignment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2" borderId="7" xfId="0" applyFont="1" applyFill="1" applyBorder="1" applyAlignment="1">
      <alignment horizontal="center" vertical="center"/>
    </xf>
    <xf numFmtId="0" fontId="3" fillId="0" borderId="7" xfId="0" applyFont="1" applyBorder="1" applyAlignment="1">
      <alignment horizontal="left" vertical="center"/>
    </xf>
    <xf numFmtId="0" fontId="3" fillId="2" borderId="7" xfId="0" applyFont="1" applyFill="1" applyBorder="1" applyAlignment="1">
      <alignment horizontal="left" vertical="center"/>
    </xf>
    <xf numFmtId="0" fontId="3" fillId="0" borderId="0" xfId="451" applyFont="1" applyBorder="1">
      <alignment vertical="top" wrapText="1"/>
      <protection locked="0"/>
    </xf>
    <xf numFmtId="0" fontId="2" fillId="0" borderId="0" xfId="453" applyFont="1" applyBorder="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lignment horizontal="right" vertical="center"/>
    </xf>
    <xf numFmtId="4" fontId="3" fillId="2" borderId="7" xfId="0" applyNumberFormat="1" applyFont="1" applyFill="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0" xfId="459" applyFont="1" applyBorder="1">
      <alignment horizontal="right" vertical="center" wrapText="1"/>
      <protection locked="0"/>
    </xf>
    <xf numFmtId="0" fontId="3" fillId="2" borderId="0" xfId="154" applyFont="1" applyFill="1" applyBorder="1">
      <alignment horizontal="right" vertical="center"/>
      <protection locked="0"/>
    </xf>
    <xf numFmtId="0" fontId="3" fillId="0" borderId="0" xfId="461" applyFont="1" applyBorder="1">
      <alignment horizontal="right" wrapText="1"/>
      <protection locked="0"/>
    </xf>
    <xf numFmtId="0" fontId="3" fillId="0" borderId="0" xfId="156" applyFont="1" applyBorder="1">
      <alignment horizontal="right"/>
      <protection locked="0"/>
    </xf>
    <xf numFmtId="0" fontId="3" fillId="0" borderId="7" xfId="0" applyFont="1" applyBorder="1" applyAlignment="1">
      <alignment horizontal="right" vertical="center"/>
    </xf>
    <xf numFmtId="0" fontId="3" fillId="0" borderId="0" xfId="187" applyFont="1" applyBorder="1">
      <alignment horizontal="left" vertical="center"/>
    </xf>
    <xf numFmtId="0" fontId="4" fillId="0" borderId="9" xfId="241" applyFont="1" applyBorder="1">
      <alignment horizontal="center" vertical="center"/>
      <protection locked="0"/>
    </xf>
    <xf numFmtId="0" fontId="4" fillId="0" borderId="9" xfId="91" applyFont="1" applyBorder="1">
      <alignment horizontal="center" vertical="center" wrapText="1"/>
    </xf>
    <xf numFmtId="0" fontId="4" fillId="0" borderId="10" xfId="245" applyFont="1" applyBorder="1">
      <alignment horizontal="center" vertical="center"/>
      <protection locked="0"/>
    </xf>
    <xf numFmtId="0" fontId="4" fillId="0" borderId="10" xfId="49" applyFont="1" applyBorder="1">
      <alignment horizontal="center" vertical="center" wrapText="1"/>
    </xf>
    <xf numFmtId="0" fontId="4" fillId="0" borderId="11" xfId="250" applyFont="1" applyBorder="1">
      <alignment horizontal="center" vertical="center"/>
      <protection locked="0"/>
    </xf>
    <xf numFmtId="0" fontId="4" fillId="0" borderId="11" xfId="447" applyFont="1" applyBorder="1">
      <alignment horizontal="center" vertical="center" wrapText="1"/>
    </xf>
    <xf numFmtId="3" fontId="1" fillId="0" borderId="7" xfId="431" applyNumberFormat="1" applyFont="1" applyBorder="1">
      <alignment horizontal="center" vertical="center"/>
    </xf>
    <xf numFmtId="0" fontId="1" fillId="0" borderId="7" xfId="0" applyFont="1" applyBorder="1" applyAlignment="1" applyProtection="1">
      <alignment horizontal="center" vertical="center"/>
      <protection locked="0"/>
    </xf>
    <xf numFmtId="0" fontId="1" fillId="0" borderId="7" xfId="440" applyFont="1" applyBorder="1">
      <alignment horizontal="center" vertical="center"/>
    </xf>
    <xf numFmtId="0" fontId="1" fillId="0" borderId="7" xfId="227" applyFont="1" applyBorder="1">
      <alignment horizontal="center" vertical="center"/>
    </xf>
    <xf numFmtId="0" fontId="3" fillId="0" borderId="7" xfId="90" applyFont="1" applyBorder="1">
      <alignment horizontal="left" vertical="center"/>
      <protection locked="0"/>
    </xf>
    <xf numFmtId="0" fontId="3" fillId="0" borderId="7" xfId="70" applyFont="1" applyBorder="1">
      <alignment horizontal="left" vertical="center" wrapText="1"/>
    </xf>
    <xf numFmtId="0" fontId="3" fillId="0" borderId="7" xfId="50" applyFont="1" applyBorder="1" applyAlignment="1">
      <alignment horizontal="center" vertical="center"/>
      <protection locked="0"/>
    </xf>
    <xf numFmtId="0" fontId="3" fillId="0" borderId="7" xfId="448" applyFont="1" applyBorder="1" applyAlignment="1">
      <alignment horizontal="center" vertical="center"/>
    </xf>
    <xf numFmtId="0" fontId="4" fillId="0" borderId="3" xfId="454" applyFont="1" applyBorder="1">
      <alignment horizontal="center" vertical="center" wrapText="1"/>
    </xf>
    <xf numFmtId="0" fontId="4" fillId="0" borderId="3" xfId="455" applyFont="1" applyBorder="1">
      <alignment horizontal="center" vertical="center" wrapText="1"/>
      <protection locked="0"/>
    </xf>
    <xf numFmtId="0" fontId="4" fillId="0" borderId="10" xfId="456" applyFont="1" applyBorder="1">
      <alignment horizontal="center" vertical="center" wrapText="1"/>
      <protection locked="0"/>
    </xf>
    <xf numFmtId="0" fontId="4" fillId="0" borderId="12" xfId="460" applyFont="1" applyBorder="1">
      <alignment horizontal="center" vertical="center" wrapText="1"/>
    </xf>
    <xf numFmtId="0" fontId="4" fillId="0" borderId="11" xfId="458" applyFont="1" applyBorder="1">
      <alignment horizontal="center" vertical="center" wrapText="1"/>
      <protection locked="0"/>
    </xf>
    <xf numFmtId="3" fontId="3" fillId="0" borderId="7" xfId="233" applyNumberFormat="1" applyFont="1" applyBorder="1">
      <alignment horizontal="right" vertical="center"/>
    </xf>
    <xf numFmtId="4" fontId="3" fillId="2" borderId="7" xfId="449" applyNumberFormat="1" applyFont="1" applyFill="1" applyBorder="1">
      <alignment horizontal="right" vertical="center"/>
      <protection locked="0"/>
    </xf>
    <xf numFmtId="0" fontId="3" fillId="0" borderId="7" xfId="457" applyFont="1" applyBorder="1" applyAlignment="1">
      <alignment horizontal="center" vertical="center"/>
      <protection locked="0"/>
    </xf>
    <xf numFmtId="0" fontId="3" fillId="0" borderId="0" xfId="369" applyFont="1" applyBorder="1">
      <alignment horizontal="right" vertical="center"/>
      <protection locked="0"/>
    </xf>
    <xf numFmtId="0" fontId="3" fillId="0" borderId="0" xfId="375" applyFont="1" applyBorder="1">
      <alignment horizontal="right" vertical="center"/>
    </xf>
    <xf numFmtId="0" fontId="3" fillId="0" borderId="0" xfId="441" applyFont="1" applyBorder="1">
      <alignment horizontal="right"/>
    </xf>
    <xf numFmtId="0" fontId="4" fillId="0" borderId="3" xfId="462" applyFont="1" applyBorder="1">
      <alignment horizontal="center" vertical="center"/>
      <protection locked="0"/>
    </xf>
    <xf numFmtId="0" fontId="4" fillId="0" borderId="4" xfId="158" applyFont="1" applyBorder="1">
      <alignment horizontal="center" vertical="center" wrapText="1"/>
    </xf>
    <xf numFmtId="0" fontId="4" fillId="0" borderId="12" xfId="153" applyFont="1" applyBorder="1">
      <alignment horizontal="center" vertical="center"/>
      <protection locked="0"/>
    </xf>
    <xf numFmtId="0" fontId="4" fillId="0" borderId="12" xfId="463" applyFont="1" applyBorder="1">
      <alignment horizontal="center" vertical="center" wrapText="1"/>
      <protection locked="0"/>
    </xf>
    <xf numFmtId="0" fontId="3" fillId="0" borderId="7" xfId="160" applyFont="1" applyBorder="1">
      <alignment horizontal="right" vertical="center"/>
    </xf>
    <xf numFmtId="0" fontId="3" fillId="0" borderId="7" xfId="457" applyFont="1" applyBorder="1">
      <alignment horizontal="right" vertical="center"/>
      <protection locked="0"/>
    </xf>
    <xf numFmtId="0" fontId="1" fillId="2" borderId="0" xfId="304" applyFont="1" applyFill="1" applyBorder="1">
      <alignment horizontal="right" vertical="center" wrapText="1"/>
      <protection locked="0"/>
    </xf>
    <xf numFmtId="0" fontId="1" fillId="2" borderId="0" xfId="340" applyFont="1" applyFill="1" applyBorder="1">
      <alignment horizontal="left" vertical="center" wrapText="1"/>
      <protection locked="0"/>
    </xf>
    <xf numFmtId="0" fontId="10" fillId="0" borderId="0" xfId="0" applyFont="1" applyBorder="1" applyAlignment="1">
      <alignment horizontal="right" vertical="center"/>
    </xf>
    <xf numFmtId="0" fontId="4" fillId="0" borderId="2" xfId="364" applyFont="1" applyBorder="1">
      <alignment horizontal="center" vertical="center" wrapText="1"/>
      <protection locked="0"/>
    </xf>
    <xf numFmtId="0" fontId="11" fillId="0" borderId="4" xfId="68" applyFont="1" applyBorder="1">
      <alignment vertical="top" wrapText="1"/>
      <protection locked="0"/>
    </xf>
    <xf numFmtId="0" fontId="11" fillId="0" borderId="3" xfId="337" applyFont="1" applyBorder="1">
      <alignment vertical="top" wrapText="1"/>
      <protection locked="0"/>
    </xf>
    <xf numFmtId="0" fontId="11" fillId="2" borderId="6" xfId="253" applyFont="1" applyFill="1" applyBorder="1">
      <alignment horizontal="center" vertical="center" wrapText="1"/>
      <protection locked="0"/>
    </xf>
    <xf numFmtId="0" fontId="4" fillId="0" borderId="7" xfId="149" applyFont="1" applyBorder="1">
      <alignment horizontal="center" vertical="center" wrapText="1"/>
      <protection locked="0"/>
    </xf>
    <xf numFmtId="0" fontId="3" fillId="2" borderId="6" xfId="255" applyFont="1" applyFill="1" applyBorder="1">
      <alignment horizontal="center" vertical="center"/>
    </xf>
    <xf numFmtId="49" fontId="12" fillId="0" borderId="7" xfId="101" applyNumberFormat="1" applyFont="1" applyBorder="1" applyAlignment="1">
      <alignment horizontal="center" vertical="center" wrapText="1"/>
    </xf>
    <xf numFmtId="4" fontId="3" fillId="2" borderId="7" xfId="367" applyNumberFormat="1" applyFont="1" applyFill="1" applyBorder="1">
      <alignment horizontal="right" vertical="center"/>
      <protection locked="0"/>
    </xf>
    <xf numFmtId="0" fontId="9" fillId="0" borderId="0" xfId="294" applyFont="1" applyBorder="1">
      <alignment horizontal="center" vertical="center"/>
    </xf>
    <xf numFmtId="0" fontId="3" fillId="0" borderId="0" xfId="0" applyFont="1" applyBorder="1" applyAlignment="1" applyProtection="1">
      <alignment horizontal="left" vertical="center"/>
      <protection locked="0"/>
    </xf>
    <xf numFmtId="0" fontId="4" fillId="0" borderId="7" xfId="299" applyFont="1" applyBorder="1">
      <alignment horizontal="center" vertical="center" wrapText="1"/>
    </xf>
    <xf numFmtId="0" fontId="4" fillId="0" borderId="7" xfId="380" applyFont="1" applyBorder="1">
      <alignment horizontal="center" vertical="center"/>
      <protection locked="0"/>
    </xf>
    <xf numFmtId="0" fontId="1" fillId="0" borderId="7" xfId="301" applyFont="1" applyBorder="1">
      <alignment horizontal="center" vertical="center" wrapText="1"/>
    </xf>
    <xf numFmtId="0" fontId="1" fillId="0" borderId="7" xfId="382" applyFont="1" applyBorder="1">
      <alignment horizontal="center" vertical="center"/>
      <protection locked="0"/>
    </xf>
    <xf numFmtId="0" fontId="3" fillId="0" borderId="7" xfId="303" applyFont="1" applyBorder="1">
      <alignment horizontal="left" vertical="center" wrapText="1"/>
    </xf>
    <xf numFmtId="0" fontId="3" fillId="0" borderId="7" xfId="199" applyFont="1" applyBorder="1">
      <alignment vertical="center" wrapText="1"/>
    </xf>
    <xf numFmtId="0" fontId="3" fillId="0" borderId="7" xfId="204" applyFont="1" applyBorder="1">
      <alignment horizontal="center" vertical="center" wrapText="1"/>
    </xf>
    <xf numFmtId="0" fontId="3" fillId="2" borderId="7" xfId="383" applyFont="1" applyFill="1" applyBorder="1">
      <alignment horizontal="center" vertical="center"/>
      <protection locked="0"/>
    </xf>
    <xf numFmtId="49" fontId="5" fillId="0" borderId="7" xfId="101" applyNumberFormat="1" applyFont="1" applyBorder="1" applyAlignment="1">
      <alignment horizontal="left" vertical="center" wrapText="1" indent="1"/>
    </xf>
    <xf numFmtId="0" fontId="8" fillId="2" borderId="0" xfId="338" applyFont="1" applyFill="1" applyBorder="1">
      <alignment horizontal="center" vertical="center"/>
    </xf>
    <xf numFmtId="0" fontId="11" fillId="0" borderId="0" xfId="361" applyFont="1" applyBorder="1">
      <alignment vertical="top"/>
    </xf>
    <xf numFmtId="0" fontId="4" fillId="0" borderId="1" xfId="349" applyFont="1" applyBorder="1">
      <alignment horizontal="center" vertical="center"/>
      <protection locked="0"/>
    </xf>
    <xf numFmtId="0" fontId="4" fillId="0" borderId="9" xfId="356" applyFont="1" applyBorder="1">
      <alignment horizontal="center" vertical="center" wrapText="1"/>
      <protection locked="0"/>
    </xf>
    <xf numFmtId="0" fontId="11" fillId="2" borderId="5" xfId="342" applyFont="1" applyFill="1" applyBorder="1">
      <alignment vertical="top" wrapText="1"/>
      <protection locked="0"/>
    </xf>
    <xf numFmtId="0" fontId="11" fillId="2" borderId="5" xfId="350" applyFont="1" applyFill="1" applyBorder="1">
      <alignment horizontal="center" vertical="center"/>
      <protection locked="0"/>
    </xf>
    <xf numFmtId="0" fontId="11" fillId="2" borderId="5" xfId="355" applyFont="1" applyFill="1" applyBorder="1">
      <alignment vertical="top"/>
      <protection locked="0"/>
    </xf>
    <xf numFmtId="0" fontId="4" fillId="0" borderId="5" xfId="359" applyFont="1" applyBorder="1">
      <alignment horizontal="center" vertical="center"/>
      <protection locked="0"/>
    </xf>
    <xf numFmtId="0" fontId="11" fillId="2" borderId="6" xfId="343" applyFont="1" applyFill="1" applyBorder="1">
      <alignment vertical="top" wrapText="1"/>
      <protection locked="0"/>
    </xf>
    <xf numFmtId="0" fontId="11" fillId="2" borderId="6" xfId="85" applyFont="1" applyFill="1" applyBorder="1">
      <alignment horizontal="center" vertical="center"/>
      <protection locked="0"/>
    </xf>
    <xf numFmtId="0" fontId="11" fillId="2" borderId="6" xfId="357" applyFont="1" applyFill="1" applyBorder="1">
      <alignment vertical="top"/>
      <protection locked="0"/>
    </xf>
    <xf numFmtId="0" fontId="4" fillId="0" borderId="6" xfId="352" applyFont="1" applyBorder="1">
      <alignment horizontal="center" vertical="center"/>
      <protection locked="0"/>
    </xf>
    <xf numFmtId="0" fontId="3" fillId="0" borderId="7" xfId="354" applyFont="1" applyBorder="1">
      <alignment vertical="center"/>
      <protection locked="0"/>
    </xf>
    <xf numFmtId="0" fontId="3" fillId="2" borderId="2" xfId="346" applyFont="1" applyFill="1" applyBorder="1">
      <alignment horizontal="center" vertical="center" wrapText="1"/>
    </xf>
    <xf numFmtId="0" fontId="3" fillId="2" borderId="3" xfId="353" applyFont="1" applyFill="1" applyBorder="1">
      <alignment horizontal="center" vertical="center" wrapText="1"/>
      <protection locked="0"/>
    </xf>
    <xf numFmtId="0" fontId="3" fillId="2" borderId="3" xfId="363" applyFont="1" applyFill="1" applyBorder="1">
      <alignment horizontal="center" vertical="center" wrapText="1"/>
    </xf>
    <xf numFmtId="0" fontId="4" fillId="0" borderId="2" xfId="366" applyFont="1" applyBorder="1">
      <alignment horizontal="center" vertical="center"/>
      <protection locked="0"/>
    </xf>
    <xf numFmtId="0" fontId="11" fillId="2" borderId="3" xfId="151" applyFont="1" applyFill="1" applyBorder="1">
      <alignment horizontal="center" vertical="center" wrapText="1"/>
      <protection locked="0"/>
    </xf>
    <xf numFmtId="0" fontId="3" fillId="2" borderId="4" xfId="365" applyFont="1" applyFill="1" applyBorder="1">
      <alignment horizontal="center" vertical="center" wrapText="1"/>
    </xf>
    <xf numFmtId="0" fontId="11" fillId="2" borderId="3" xfId="368" applyFont="1" applyFill="1" applyBorder="1">
      <alignment horizontal="center" vertical="center"/>
      <protection locked="0"/>
    </xf>
    <xf numFmtId="0" fontId="4" fillId="2" borderId="3" xfId="370" applyFont="1" applyFill="1" applyBorder="1">
      <alignment horizontal="center" vertical="center" wrapText="1"/>
      <protection locked="0"/>
    </xf>
    <xf numFmtId="0" fontId="11" fillId="2" borderId="4" xfId="372" applyFont="1" applyFill="1" applyBorder="1">
      <alignment horizontal="center" vertical="center" wrapText="1"/>
      <protection locked="0"/>
    </xf>
    <xf numFmtId="0" fontId="11" fillId="0" borderId="0" xfId="374" applyFont="1" applyBorder="1">
      <alignment horizontal="right" vertical="center"/>
    </xf>
    <xf numFmtId="0" fontId="4" fillId="0" borderId="7" xfId="464" applyFont="1" applyBorder="1">
      <alignment horizontal="center" vertical="center" wrapText="1"/>
      <protection locked="0"/>
    </xf>
    <xf numFmtId="0" fontId="11" fillId="2" borderId="7" xfId="0" applyFont="1" applyFill="1" applyBorder="1" applyAlignment="1" applyProtection="1">
      <alignment vertical="top" wrapText="1"/>
      <protection locked="0"/>
    </xf>
    <xf numFmtId="0" fontId="11" fillId="2" borderId="7" xfId="85" applyFont="1" applyFill="1" applyBorder="1">
      <alignment horizontal="center" vertical="center"/>
      <protection locked="0"/>
    </xf>
    <xf numFmtId="0" fontId="11" fillId="2" borderId="7" xfId="357" applyFont="1" applyFill="1" applyBorder="1">
      <alignment vertical="top"/>
      <protection locked="0"/>
    </xf>
    <xf numFmtId="0" fontId="3" fillId="2" borderId="7" xfId="316" applyFont="1" applyFill="1" applyBorder="1">
      <alignment horizontal="center" vertical="center" wrapText="1"/>
      <protection locked="0"/>
    </xf>
    <xf numFmtId="0" fontId="3" fillId="2" borderId="7" xfId="0" applyFont="1" applyFill="1" applyBorder="1" applyAlignment="1">
      <alignment horizontal="center" vertical="center" wrapText="1"/>
    </xf>
    <xf numFmtId="0" fontId="3" fillId="2" borderId="7" xfId="209" applyFont="1" applyFill="1" applyBorder="1">
      <alignment horizontal="left" vertical="center"/>
      <protection locked="0"/>
    </xf>
    <xf numFmtId="0" fontId="3" fillId="2" borderId="7" xfId="225" applyFont="1" applyFill="1" applyBorder="1">
      <alignment horizontal="left" vertical="center"/>
    </xf>
    <xf numFmtId="0" fontId="4" fillId="0" borderId="7" xfId="88" applyFont="1" applyBorder="1">
      <alignment horizontal="center" vertical="center"/>
      <protection locked="0"/>
    </xf>
    <xf numFmtId="0" fontId="4" fillId="0" borderId="7" xfId="52" applyFont="1" applyBorder="1">
      <alignment horizontal="center" vertical="center"/>
      <protection locked="0"/>
    </xf>
    <xf numFmtId="0" fontId="4" fillId="2" borderId="7" xfId="0" applyFont="1" applyFill="1" applyBorder="1" applyAlignment="1" applyProtection="1">
      <alignment horizontal="center" vertical="center" wrapText="1"/>
      <protection locked="0"/>
    </xf>
    <xf numFmtId="0" fontId="11" fillId="0" borderId="0" xfId="336" applyFont="1" applyBorder="1">
      <alignment vertical="top"/>
      <protection locked="0"/>
    </xf>
    <xf numFmtId="0" fontId="11" fillId="0" borderId="0" xfId="145" applyFont="1" applyBorder="1">
      <alignment horizontal="right" wrapText="1"/>
    </xf>
    <xf numFmtId="0" fontId="13" fillId="0" borderId="0" xfId="0" applyFont="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0" borderId="7"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protection locked="0"/>
    </xf>
    <xf numFmtId="0" fontId="15" fillId="0" borderId="0" xfId="0" applyFont="1" applyBorder="1" applyAlignment="1" applyProtection="1">
      <alignment horizontal="right" vertical="center"/>
      <protection locked="0"/>
    </xf>
    <xf numFmtId="0" fontId="14" fillId="0" borderId="7" xfId="0" applyFont="1" applyBorder="1" applyAlignment="1" applyProtection="1">
      <alignment horizontal="center" vertical="center"/>
      <protection locked="0"/>
    </xf>
    <xf numFmtId="178" fontId="15" fillId="0" borderId="7" xfId="0" applyNumberFormat="1" applyFont="1" applyBorder="1" applyAlignment="1" applyProtection="1">
      <alignment horizontal="right" vertical="center"/>
      <protection locked="0"/>
    </xf>
    <xf numFmtId="0" fontId="11" fillId="0" borderId="0" xfId="347" applyFont="1" applyBorder="1"/>
    <xf numFmtId="0" fontId="11" fillId="0" borderId="0" xfId="298" applyFont="1" applyBorder="1">
      <protection locked="0"/>
    </xf>
    <xf numFmtId="0" fontId="16" fillId="0" borderId="0" xfId="279" applyFont="1" applyBorder="1">
      <alignment horizontal="center" vertical="center"/>
    </xf>
    <xf numFmtId="0" fontId="3" fillId="2" borderId="0" xfId="290" applyFont="1" applyFill="1" applyBorder="1">
      <alignment horizontal="right" vertical="center" wrapText="1"/>
      <protection locked="0"/>
    </xf>
    <xf numFmtId="0" fontId="17"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7" xfId="300" applyFont="1" applyFill="1" applyBorder="1">
      <alignment horizontal="center" vertical="center"/>
      <protection locked="0"/>
    </xf>
    <xf numFmtId="0" fontId="11" fillId="2" borderId="7" xfId="343" applyFont="1" applyFill="1" applyBorder="1">
      <alignment vertical="top" wrapText="1"/>
      <protection locked="0"/>
    </xf>
    <xf numFmtId="0" fontId="1" fillId="2" borderId="7" xfId="84" applyFont="1" applyFill="1" applyBorder="1">
      <alignment horizontal="right" vertical="center" wrapText="1"/>
      <protection locked="0"/>
    </xf>
    <xf numFmtId="0" fontId="1" fillId="2" borderId="7" xfId="72" applyFont="1" applyFill="1" applyBorder="1">
      <alignment horizontal="center" vertical="center"/>
      <protection locked="0"/>
    </xf>
    <xf numFmtId="0" fontId="1" fillId="2" borderId="7" xfId="293" applyFont="1" applyFill="1" applyBorder="1">
      <alignment horizontal="right" vertical="center"/>
      <protection locked="0"/>
    </xf>
    <xf numFmtId="0" fontId="3" fillId="2" borderId="7" xfId="80" applyFont="1" applyFill="1" applyBorder="1">
      <alignment horizontal="center" vertical="center" wrapText="1"/>
      <protection locked="0"/>
    </xf>
    <xf numFmtId="4" fontId="3" fillId="2" borderId="7" xfId="283" applyNumberFormat="1" applyFont="1" applyFill="1" applyBorder="1">
      <alignment horizontal="right" vertical="top"/>
    </xf>
    <xf numFmtId="4" fontId="3" fillId="0" borderId="7" xfId="71" applyNumberFormat="1" applyFont="1" applyBorder="1">
      <alignment horizontal="right" vertical="center"/>
    </xf>
    <xf numFmtId="0" fontId="1" fillId="0" borderId="0" xfId="261" applyFont="1" applyBorder="1">
      <alignment vertical="top"/>
    </xf>
    <xf numFmtId="0" fontId="1" fillId="0" borderId="0" xfId="262" applyFont="1" applyBorder="1">
      <alignment horizontal="right" vertical="center"/>
    </xf>
    <xf numFmtId="0" fontId="18" fillId="0" borderId="0" xfId="0" applyFont="1" applyBorder="1" applyAlignment="1">
      <alignment horizontal="center" vertical="center"/>
    </xf>
    <xf numFmtId="0" fontId="1" fillId="0" borderId="0" xfId="265" applyFont="1" applyBorder="1">
      <alignment horizontal="right"/>
    </xf>
    <xf numFmtId="49" fontId="4" fillId="0" borderId="7" xfId="224" applyNumberFormat="1" applyFont="1" applyBorder="1">
      <alignment horizontal="center" vertical="center" wrapText="1"/>
    </xf>
    <xf numFmtId="49" fontId="4" fillId="0" borderId="7" xfId="87" applyNumberFormat="1" applyFont="1" applyBorder="1">
      <alignment horizontal="center" vertical="center" wrapText="1"/>
    </xf>
    <xf numFmtId="0" fontId="4" fillId="0" borderId="7" xfId="275" applyFont="1" applyBorder="1">
      <alignment horizontal="center" vertical="center"/>
    </xf>
    <xf numFmtId="49" fontId="4" fillId="0" borderId="7" xfId="230" applyNumberFormat="1" applyFont="1" applyBorder="1">
      <alignment horizontal="center" vertical="center"/>
    </xf>
    <xf numFmtId="0" fontId="4" fillId="0" borderId="7" xfId="396" applyFont="1" applyBorder="1">
      <alignment horizontal="center" vertical="center"/>
    </xf>
    <xf numFmtId="0" fontId="4" fillId="0" borderId="7" xfId="267" applyFont="1" applyBorder="1">
      <alignment horizontal="center" vertical="center"/>
    </xf>
    <xf numFmtId="0" fontId="4" fillId="0" borderId="7" xfId="450" applyFont="1" applyBorder="1">
      <alignment horizontal="center" vertical="center"/>
    </xf>
    <xf numFmtId="0" fontId="3" fillId="0" borderId="7" xfId="236" applyFont="1" applyBorder="1">
      <alignment horizontal="center" vertical="center"/>
    </xf>
    <xf numFmtId="4" fontId="3" fillId="0" borderId="7" xfId="399" applyNumberFormat="1" applyFont="1" applyBorder="1">
      <alignment horizontal="right" vertical="center" wrapText="1"/>
      <protection locked="0"/>
    </xf>
    <xf numFmtId="4" fontId="3" fillId="0" borderId="7" xfId="270" applyNumberFormat="1" applyFont="1" applyBorder="1">
      <alignment horizontal="right" vertical="center" wrapText="1"/>
    </xf>
    <xf numFmtId="0" fontId="3" fillId="0" borderId="7" xfId="303" applyFont="1" applyBorder="1" applyAlignment="1">
      <alignment horizontal="left" vertical="center" wrapText="1" indent="1"/>
    </xf>
    <xf numFmtId="0" fontId="3" fillId="0" borderId="7" xfId="303" applyFont="1" applyBorder="1" applyAlignment="1">
      <alignment horizontal="left" vertical="center" wrapText="1" indent="2"/>
    </xf>
    <xf numFmtId="0" fontId="1" fillId="0" borderId="7" xfId="247" applyFont="1" applyBorder="1">
      <alignment horizontal="center" vertical="center"/>
    </xf>
    <xf numFmtId="0" fontId="1" fillId="0" borderId="7" xfId="252" applyFont="1" applyBorder="1">
      <alignment horizontal="center" vertical="center"/>
    </xf>
    <xf numFmtId="0" fontId="3" fillId="0" borderId="0" xfId="76" applyFont="1" applyBorder="1">
      <alignment horizontal="left" vertical="center" wrapText="1"/>
      <protection locked="0"/>
    </xf>
    <xf numFmtId="0" fontId="11" fillId="2" borderId="0" xfId="192" applyFont="1" applyFill="1" applyBorder="1">
      <alignment horizontal="left" vertical="center"/>
    </xf>
    <xf numFmtId="0" fontId="11"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4" fontId="3" fillId="0" borderId="7" xfId="0" applyNumberFormat="1" applyFont="1" applyBorder="1" applyAlignment="1" applyProtection="1">
      <alignment horizontal="right" vertical="center"/>
      <protection locked="0"/>
    </xf>
    <xf numFmtId="0" fontId="3" fillId="0" borderId="7" xfId="55" applyFont="1" applyBorder="1">
      <alignment vertical="center" wrapText="1"/>
    </xf>
    <xf numFmtId="0" fontId="19" fillId="0" borderId="7" xfId="0" applyFont="1" applyBorder="1" applyAlignment="1">
      <alignment horizontal="center" vertical="center"/>
    </xf>
    <xf numFmtId="0" fontId="19" fillId="0" borderId="7" xfId="0" applyFont="1" applyBorder="1" applyAlignment="1">
      <alignment horizontal="right" vertical="center"/>
    </xf>
    <xf numFmtId="0" fontId="3" fillId="0" borderId="7" xfId="323" applyFont="1" applyBorder="1">
      <alignment horizontal="left" vertical="center" wrapText="1"/>
    </xf>
    <xf numFmtId="0" fontId="3" fillId="0" borderId="7" xfId="201" applyFont="1" applyBorder="1">
      <alignment horizontal="right" vertical="center"/>
    </xf>
    <xf numFmtId="0" fontId="19" fillId="0" borderId="7" xfId="0" applyFont="1" applyBorder="1" applyAlignment="1" applyProtection="1">
      <alignment horizontal="center" vertical="center" wrapText="1"/>
      <protection locked="0"/>
    </xf>
    <xf numFmtId="4" fontId="19" fillId="0" borderId="7" xfId="0" applyNumberFormat="1" applyFont="1" applyBorder="1" applyAlignment="1" applyProtection="1">
      <alignment horizontal="right" vertical="center"/>
      <protection locked="0"/>
    </xf>
    <xf numFmtId="0" fontId="4" fillId="2" borderId="7" xfId="159" applyFont="1" applyFill="1" applyBorder="1">
      <alignment horizontal="center" vertical="center"/>
    </xf>
    <xf numFmtId="0" fontId="4" fillId="0" borderId="7" xfId="366" applyFont="1" applyBorder="1">
      <alignment horizontal="center" vertical="center"/>
      <protection locked="0"/>
    </xf>
    <xf numFmtId="0" fontId="4" fillId="0" borderId="7" xfId="462" applyFont="1" applyBorder="1">
      <alignment horizontal="center" vertical="center"/>
      <protection locked="0"/>
    </xf>
    <xf numFmtId="0" fontId="4" fillId="0" borderId="7" xfId="243" applyFont="1" applyBorder="1">
      <alignment horizontal="center" vertical="center"/>
      <protection locked="0"/>
    </xf>
    <xf numFmtId="0" fontId="4" fillId="0" borderId="7" xfId="349" applyFont="1" applyBorder="1">
      <alignment horizontal="center" vertical="center"/>
      <protection locked="0"/>
    </xf>
    <xf numFmtId="0" fontId="4" fillId="2" borderId="7" xfId="466" applyFont="1" applyFill="1" applyBorder="1">
      <alignment horizontal="center" vertical="center" wrapText="1"/>
      <protection locked="0"/>
    </xf>
    <xf numFmtId="0" fontId="4" fillId="0" borderId="7" xfId="352" applyFont="1" applyBorder="1">
      <alignment horizontal="center" vertical="center"/>
      <protection locked="0"/>
    </xf>
    <xf numFmtId="0" fontId="3" fillId="2" borderId="7" xfId="163" applyFont="1" applyFill="1" applyBorder="1">
      <alignment horizontal="center" vertical="center" wrapText="1"/>
    </xf>
    <xf numFmtId="0" fontId="3" fillId="2" borderId="7" xfId="165" applyFont="1" applyFill="1" applyBorder="1">
      <alignment horizontal="left" vertical="center" wrapText="1"/>
    </xf>
    <xf numFmtId="4" fontId="3" fillId="0" borderId="7" xfId="170" applyNumberFormat="1" applyFont="1" applyBorder="1">
      <alignment horizontal="right" vertical="center"/>
    </xf>
    <xf numFmtId="0" fontId="3" fillId="2" borderId="7" xfId="165" applyFont="1" applyFill="1" applyBorder="1" applyAlignment="1">
      <alignment horizontal="left" vertical="center" wrapText="1" indent="1"/>
    </xf>
    <xf numFmtId="0" fontId="3" fillId="2" borderId="7" xfId="165" applyFont="1" applyFill="1" applyBorder="1" applyAlignment="1">
      <alignment horizontal="left" vertical="center" wrapText="1" indent="2"/>
    </xf>
    <xf numFmtId="0" fontId="3" fillId="2" borderId="7" xfId="346" applyFont="1" applyFill="1" applyBorder="1">
      <alignment horizontal="center" vertical="center" wrapText="1"/>
    </xf>
    <xf numFmtId="0" fontId="3" fillId="2" borderId="7" xfId="231" applyFont="1" applyFill="1" applyBorder="1">
      <alignment horizontal="left" vertical="center"/>
    </xf>
    <xf numFmtId="0" fontId="4" fillId="0" borderId="7" xfId="402" applyFont="1" applyBorder="1">
      <alignment horizontal="center" vertical="center"/>
    </xf>
    <xf numFmtId="0" fontId="4" fillId="0" borderId="7" xfId="470" applyFont="1" applyBorder="1">
      <alignment horizontal="center" vertical="center"/>
    </xf>
    <xf numFmtId="0" fontId="4" fillId="0" borderId="7" xfId="176" applyFont="1" applyBorder="1">
      <alignment horizontal="center" vertical="center" wrapText="1"/>
      <protection locked="0"/>
    </xf>
    <xf numFmtId="0" fontId="3" fillId="2" borderId="0" xfId="0" applyFont="1" applyFill="1" applyBorder="1" applyAlignment="1" applyProtection="1">
      <alignment horizontal="right" vertical="center" wrapText="1"/>
      <protection locked="0"/>
    </xf>
    <xf numFmtId="0" fontId="8" fillId="2" borderId="0" xfId="0" applyFont="1" applyFill="1" applyBorder="1" applyAlignment="1" applyProtection="1">
      <alignment horizontal="center" vertical="center" wrapText="1"/>
      <protection locked="0"/>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1" fillId="0" borderId="7" xfId="281" applyFont="1" applyBorder="1">
      <alignment horizontal="center" vertical="center" wrapText="1"/>
      <protection locked="0"/>
    </xf>
    <xf numFmtId="0" fontId="1" fillId="0" borderId="7" xfId="96" applyFont="1" applyBorder="1">
      <alignment horizontal="center" vertical="center" wrapText="1"/>
      <protection locked="0"/>
    </xf>
    <xf numFmtId="0" fontId="1" fillId="0" borderId="7" xfId="295" applyFont="1" applyBorder="1">
      <alignment horizontal="center" vertical="center" wrapText="1"/>
      <protection locked="0"/>
    </xf>
    <xf numFmtId="0" fontId="1" fillId="0" borderId="7" xfId="128" applyFont="1" applyBorder="1">
      <alignment horizontal="center" vertical="center" wrapText="1"/>
      <protection locked="0"/>
    </xf>
    <xf numFmtId="0" fontId="1" fillId="0" borderId="7" xfId="136" applyFont="1" applyBorder="1">
      <alignment horizontal="center" vertical="center" wrapText="1"/>
      <protection locked="0"/>
    </xf>
    <xf numFmtId="0" fontId="3" fillId="2" borderId="7" xfId="129" applyFont="1" applyFill="1" applyBorder="1">
      <alignment horizontal="left" vertical="center"/>
    </xf>
    <xf numFmtId="0" fontId="3" fillId="2" borderId="7" xfId="452" applyFont="1" applyFill="1" applyBorder="1">
      <alignment horizontal="left" vertical="center"/>
    </xf>
    <xf numFmtId="0" fontId="3" fillId="2" borderId="7" xfId="211" applyFont="1" applyFill="1" applyBorder="1">
      <alignment horizontal="right" vertical="center"/>
    </xf>
    <xf numFmtId="0" fontId="3" fillId="2" borderId="7" xfId="130" applyFont="1" applyFill="1" applyBorder="1">
      <alignment horizontal="center" vertical="center"/>
    </xf>
    <xf numFmtId="49" fontId="5" fillId="0" borderId="7" xfId="101" applyNumberFormat="1" applyFont="1" applyBorder="1" applyAlignment="1">
      <alignment horizontal="center" vertical="center" wrapText="1"/>
    </xf>
    <xf numFmtId="0" fontId="1" fillId="0" borderId="7" xfId="103" applyFont="1" applyBorder="1">
      <alignment horizontal="center" vertical="center"/>
      <protection locked="0"/>
    </xf>
    <xf numFmtId="0" fontId="1" fillId="0" borderId="7" xfId="146" applyFont="1" applyBorder="1">
      <alignment horizontal="center" vertical="center" wrapText="1"/>
      <protection locked="0"/>
    </xf>
    <xf numFmtId="0" fontId="1" fillId="0" borderId="7" xfId="140" applyFont="1" applyBorder="1">
      <alignment horizontal="center" vertical="center"/>
      <protection locked="0"/>
    </xf>
    <xf numFmtId="0" fontId="1" fillId="0" borderId="7" xfId="142" applyFont="1" applyBorder="1">
      <alignment horizontal="center" vertical="center" wrapText="1"/>
      <protection locked="0"/>
    </xf>
    <xf numFmtId="0" fontId="1" fillId="0" borderId="7" xfId="123" applyFont="1" applyBorder="1">
      <alignment horizontal="center" vertical="center" wrapText="1"/>
      <protection locked="0"/>
    </xf>
    <xf numFmtId="0" fontId="3" fillId="2" borderId="7" xfId="148" applyFont="1" applyFill="1" applyBorder="1">
      <alignment horizontal="right" vertical="center"/>
      <protection locked="0"/>
    </xf>
    <xf numFmtId="178" fontId="5" fillId="0" borderId="0" xfId="104" applyNumberFormat="1" applyFont="1" applyBorder="1">
      <alignment horizontal="right" vertical="center"/>
    </xf>
    <xf numFmtId="0" fontId="3" fillId="2" borderId="13" xfId="98" applyFont="1" applyFill="1" applyBorder="1">
      <alignment horizontal="left" vertical="center" wrapText="1"/>
      <protection locked="0"/>
    </xf>
    <xf numFmtId="0" fontId="4" fillId="0" borderId="7" xfId="364" applyFont="1" applyBorder="1">
      <alignment horizontal="center" vertical="center" wrapText="1"/>
      <protection locked="0"/>
    </xf>
    <xf numFmtId="0" fontId="11" fillId="0" borderId="7" xfId="337" applyFont="1" applyBorder="1">
      <alignment vertical="top" wrapText="1"/>
      <protection locked="0"/>
    </xf>
    <xf numFmtId="0" fontId="11" fillId="0" borderId="7" xfId="68" applyFont="1" applyBorder="1">
      <alignment vertical="top" wrapText="1"/>
      <protection locked="0"/>
    </xf>
    <xf numFmtId="0" fontId="4" fillId="0" borderId="0" xfId="364" applyFont="1" applyBorder="1">
      <alignment horizontal="center" vertical="center" wrapText="1"/>
      <protection locked="0"/>
    </xf>
    <xf numFmtId="0" fontId="3" fillId="0" borderId="7" xfId="182" applyFont="1" applyBorder="1">
      <alignment vertical="center" wrapText="1"/>
      <protection locked="0"/>
    </xf>
    <xf numFmtId="4" fontId="3" fillId="0" borderId="7" xfId="194" applyNumberFormat="1" applyFont="1" applyBorder="1">
      <alignment horizontal="right" vertical="center"/>
      <protection locked="0"/>
    </xf>
    <xf numFmtId="0" fontId="3" fillId="0" borderId="7" xfId="120" applyFont="1" applyBorder="1">
      <alignment vertical="center"/>
      <protection locked="0"/>
    </xf>
    <xf numFmtId="0" fontId="3" fillId="0" borderId="7" xfId="65" applyFont="1" applyBorder="1">
      <alignment horizontal="left" vertical="center" wrapText="1"/>
      <protection locked="0"/>
    </xf>
    <xf numFmtId="0" fontId="3" fillId="0" borderId="7" xfId="184" applyFont="1" applyBorder="1">
      <alignment horizontal="left" vertical="center"/>
    </xf>
    <xf numFmtId="4" fontId="3" fillId="0" borderId="7" xfId="195" applyNumberFormat="1" applyFont="1" applyBorder="1">
      <alignment horizontal="right" vertical="center"/>
    </xf>
    <xf numFmtId="0" fontId="19" fillId="0" borderId="7" xfId="186" applyFont="1" applyBorder="1">
      <alignment horizontal="center" vertical="center"/>
    </xf>
    <xf numFmtId="0" fontId="19" fillId="0" borderId="7" xfId="197" applyFont="1" applyBorder="1">
      <alignment horizontal="right" vertical="center"/>
    </xf>
    <xf numFmtId="4" fontId="19" fillId="0" borderId="7" xfId="115" applyNumberFormat="1" applyFont="1" applyBorder="1">
      <alignment horizontal="right" vertical="center"/>
    </xf>
    <xf numFmtId="4" fontId="19" fillId="0" borderId="7" xfId="200" applyNumberFormat="1" applyFont="1" applyBorder="1">
      <alignment horizontal="right" vertical="center"/>
      <protection locked="0"/>
    </xf>
    <xf numFmtId="0" fontId="19" fillId="0" borderId="7" xfId="188" applyFont="1" applyBorder="1">
      <alignment horizontal="center" vertical="center" wrapText="1"/>
      <protection locked="0"/>
    </xf>
    <xf numFmtId="0" fontId="3" fillId="0" borderId="0" xfId="375" applyFont="1" applyBorder="1" quotePrefix="1">
      <alignment horizontal="right" vertical="center"/>
    </xf>
  </cellXfs>
  <cellStyles count="4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部门政府购买服务预算表 __b-23-0" xfId="49"/>
    <cellStyle name="部门政府购买服务预算表 __b-18-0" xfId="50"/>
    <cellStyle name="部门政府采购预算表 __b-39-0" xfId="51"/>
    <cellStyle name="部门预算项目支出明细表（一） __b-28-0" xfId="52"/>
    <cellStyle name="部门项目支出绩效目标表（本级） __b-13-0" xfId="53"/>
    <cellStyle name="部门财政拨款收支预算总表 __b-22-0" xfId="54"/>
    <cellStyle name="部门财政拨款收支预算总表 __b-17-0" xfId="55"/>
    <cellStyle name="部门收入预算表 __b-22-0" xfId="56"/>
    <cellStyle name="部门收入预算表 __b-17-0" xfId="57"/>
    <cellStyle name="部门支出预算表 __b-22-0" xfId="58"/>
    <cellStyle name="部门支出预算表 __b-17-0" xfId="59"/>
    <cellStyle name="部门项目中期规划预算表 __b-26-0" xfId="60"/>
    <cellStyle name="部门新增资产配置预算表 __b-9-0" xfId="61"/>
    <cellStyle name="DateTimeStyle" xfId="62"/>
    <cellStyle name="DateStyle" xfId="63"/>
    <cellStyle name="__b-23-0" xfId="64"/>
    <cellStyle name="__b-18-0" xfId="65"/>
    <cellStyle name="__b-1-0" xfId="66"/>
    <cellStyle name="部门财政拨款收支预算总表 __b-10-0" xfId="67"/>
    <cellStyle name="__b-35-0" xfId="68"/>
    <cellStyle name="__b-40-0" xfId="69"/>
    <cellStyle name="部门政府购买服务预算表 __b-25-0" xfId="70"/>
    <cellStyle name="部门政府购买服务预算表 __b-30-0" xfId="71"/>
    <cellStyle name="部门一般公共预算“三公”经费支出预算表 __b-14-0" xfId="72"/>
    <cellStyle name="部门项目支出绩效目标表（本级） __b-1-0" xfId="73"/>
    <cellStyle name="部门支出预算表 __b-18-0" xfId="74"/>
    <cellStyle name="部门支出预算表 __b-23-0" xfId="75"/>
    <cellStyle name="部门财政拨款收支预算总表 __b-3-0" xfId="76"/>
    <cellStyle name="__b-49-0" xfId="77"/>
    <cellStyle name="部门一般公共预算支出预算表 __b-13-0" xfId="78"/>
    <cellStyle name="部门政府性基金预算支出预算表 __b-8-0" xfId="79"/>
    <cellStyle name="部门一般公共预算“三公”经费支出预算表 __b-6-0" xfId="80"/>
    <cellStyle name="部门收入预算表 __b-10-0" xfId="81"/>
    <cellStyle name="部门新增资产配置预算表 __b-29-0" xfId="82"/>
    <cellStyle name="部门新增资产配置预算表 __b-34-0" xfId="83"/>
    <cellStyle name="部门一般公共预算“三公”经费支出预算表 __b-10-0" xfId="84"/>
    <cellStyle name="部门预算项目支出明细表（二） __b-14-0" xfId="85"/>
    <cellStyle name="部门政府性基金预算支出预算表 __b-2-0" xfId="86"/>
    <cellStyle name="部门一般公共预算支出预算表 __b-9-0" xfId="87"/>
    <cellStyle name="部门预算项目支出明细表（一） __b-27-0" xfId="88"/>
    <cellStyle name="部门政府采购预算表 __b-38-0" xfId="89"/>
    <cellStyle name="部门政府购买服务预算表 __b-17-0" xfId="90"/>
    <cellStyle name="部门政府购买服务预算表 __b-22-0" xfId="91"/>
    <cellStyle name="部门项目支出绩效目标表（本级） __b-9-0" xfId="92"/>
    <cellStyle name="__b-5-0" xfId="93"/>
    <cellStyle name="__b-6-0" xfId="94"/>
    <cellStyle name="PercentStyle" xfId="95"/>
    <cellStyle name="部门收入预算表 __b-11-0" xfId="96"/>
    <cellStyle name="__b-7-0" xfId="97"/>
    <cellStyle name="__b-3-0" xfId="98"/>
    <cellStyle name="__b-2-0" xfId="99"/>
    <cellStyle name="NumberStyle" xfId="100"/>
    <cellStyle name="TextStyle" xfId="101"/>
    <cellStyle name="部门收入预算表 __b-15-0" xfId="102"/>
    <cellStyle name="部门收入预算表 __b-20-0" xfId="103"/>
    <cellStyle name="MoneyStyle" xfId="104"/>
    <cellStyle name="部门支出预算表 __b-25-0" xfId="105"/>
    <cellStyle name="TimeStyle" xfId="106"/>
    <cellStyle name="IntegralNumberStyle" xfId="107"/>
    <cellStyle name="__b-4-0" xfId="108"/>
    <cellStyle name="__b-8-0" xfId="109"/>
    <cellStyle name="__b-9-0" xfId="110"/>
    <cellStyle name="__b-10-0" xfId="111"/>
    <cellStyle name="__b-11-0" xfId="112"/>
    <cellStyle name="__b-12-0" xfId="113"/>
    <cellStyle name="__b-13-0" xfId="114"/>
    <cellStyle name="__b-14-0" xfId="115"/>
    <cellStyle name="__b-15-0" xfId="116"/>
    <cellStyle name="__b-20-0" xfId="117"/>
    <cellStyle name="__b-16-0" xfId="118"/>
    <cellStyle name="__b-21-0" xfId="119"/>
    <cellStyle name="__b-17-0" xfId="120"/>
    <cellStyle name="__b-22-0" xfId="121"/>
    <cellStyle name="__b-19-0" xfId="122"/>
    <cellStyle name="__b-24-0" xfId="123"/>
    <cellStyle name="部门收入预算表 __b-1-0" xfId="124"/>
    <cellStyle name="部门收入预算表 __b-2-0" xfId="125"/>
    <cellStyle name="部门收入预算表 __b-3-0" xfId="126"/>
    <cellStyle name="部门收入预算表 __b-4-0" xfId="127"/>
    <cellStyle name="部门收入预算表 __b-5-0" xfId="128"/>
    <cellStyle name="部门收入预算表 __b-6-0" xfId="129"/>
    <cellStyle name="部门收入预算表 __b-7-0" xfId="130"/>
    <cellStyle name="部门项目中期规划预算表 __b-1-0" xfId="131"/>
    <cellStyle name="部门收入预算表 __b-8-0" xfId="132"/>
    <cellStyle name="部门项目中期规划预算表 __b-2-0" xfId="133"/>
    <cellStyle name="部门收入预算表 __b-9-0" xfId="134"/>
    <cellStyle name="部门项目中期规划预算表 __b-3-0" xfId="135"/>
    <cellStyle name="部门收入预算表 __b-12-0" xfId="136"/>
    <cellStyle name="部门收入预算表 __b-13-0" xfId="137"/>
    <cellStyle name="部门收入预算表 __b-14-0" xfId="138"/>
    <cellStyle name="部门收入预算表 __b-16-0" xfId="139"/>
    <cellStyle name="部门收入预算表 __b-21-0" xfId="140"/>
    <cellStyle name="部门收入预算表 __b-18-0" xfId="141"/>
    <cellStyle name="部门收入预算表 __b-23-0" xfId="142"/>
    <cellStyle name="部门收入预算表 __b-19-0" xfId="143"/>
    <cellStyle name="__b-25-0" xfId="144"/>
    <cellStyle name="__b-30-0" xfId="145"/>
    <cellStyle name="__b-26-0" xfId="146"/>
    <cellStyle name="__b-31-0" xfId="147"/>
    <cellStyle name="__b-27-0" xfId="148"/>
    <cellStyle name="__b-32-0" xfId="149"/>
    <cellStyle name="__b-28-0" xfId="150"/>
    <cellStyle name="__b-33-0" xfId="151"/>
    <cellStyle name="部门支出预算表 __b-1-0" xfId="152"/>
    <cellStyle name="部门政府购买服务预算表 __b-39-0" xfId="153"/>
    <cellStyle name="部门政府购买服务预算表 __b-44-0" xfId="154"/>
    <cellStyle name="部门支出预算表 __b-2-0" xfId="155"/>
    <cellStyle name="部门政府购买服务预算表 __b-45-0" xfId="156"/>
    <cellStyle name="部门支出预算表 __b-3-0" xfId="157"/>
    <cellStyle name="部门政府购买服务预算表 __b-46-0" xfId="158"/>
    <cellStyle name="部门支出预算表 __b-4-0" xfId="159"/>
    <cellStyle name="部门政府购买服务预算表 __b-47-0" xfId="160"/>
    <cellStyle name="部门支出预算表 __b-5-0" xfId="161"/>
    <cellStyle name="部门政府购买服务预算表 __b-48-0" xfId="162"/>
    <cellStyle name="部门支出预算表 __b-6-0" xfId="163"/>
    <cellStyle name="部门政府购买服务预算表 __b-49-0" xfId="164"/>
    <cellStyle name="部门支出预算表 __b-7-0" xfId="165"/>
    <cellStyle name="部门支出预算表 __b-8-0" xfId="166"/>
    <cellStyle name="部门支出预算表 __b-9-0" xfId="167"/>
    <cellStyle name="部门支出预算表 __b-10-0" xfId="168"/>
    <cellStyle name="部门支出预算表 __b-11-0" xfId="169"/>
    <cellStyle name="部门支出预算表 __b-12-0" xfId="170"/>
    <cellStyle name="部门支出预算表 __b-13-0" xfId="171"/>
    <cellStyle name="部门支出预算表 __b-14-0" xfId="172"/>
    <cellStyle name="部门支出预算表 __b-15-0" xfId="173"/>
    <cellStyle name="部门支出预算表 __b-20-0" xfId="174"/>
    <cellStyle name="部门支出预算表 __b-16-0" xfId="175"/>
    <cellStyle name="部门支出预算表 __b-21-0" xfId="176"/>
    <cellStyle name="部门支出预算表 __b-19-0" xfId="177"/>
    <cellStyle name="部门支出预算表 __b-24-0" xfId="178"/>
    <cellStyle name="部门财政拨款收支预算总表 __b-1-0" xfId="179"/>
    <cellStyle name="部门财政拨款收支预算总表 __b-2-0" xfId="180"/>
    <cellStyle name="部门财政拨款收支预算总表 __b-4-0" xfId="181"/>
    <cellStyle name="部门财政拨款收支预算总表 __b-5-0" xfId="182"/>
    <cellStyle name="部门政府采购预算表 __b-1-0" xfId="183"/>
    <cellStyle name="部门财政拨款收支预算总表 __b-6-0" xfId="184"/>
    <cellStyle name="部门政府采购预算表 __b-2-0" xfId="185"/>
    <cellStyle name="部门财政拨款收支预算总表 __b-7-0" xfId="186"/>
    <cellStyle name="部门政府采购预算表 __b-3-0" xfId="187"/>
    <cellStyle name="部门财政拨款收支预算总表 __b-8-0" xfId="188"/>
    <cellStyle name="部门政府采购预算表 __b-4-0" xfId="189"/>
    <cellStyle name="部门财政拨款收支预算总表 __b-9-0" xfId="190"/>
    <cellStyle name="部门政府采购预算表 __b-5-0" xfId="191"/>
    <cellStyle name="部门财政拨款收支预算总表 __b-11-0" xfId="192"/>
    <cellStyle name="部门财政拨款收支预算总表 __b-12-0" xfId="193"/>
    <cellStyle name="部门财政拨款收支预算总表 __b-13-0" xfId="194"/>
    <cellStyle name="部门财政拨款收支预算总表 __b-14-0" xfId="195"/>
    <cellStyle name="部门项目支出绩效目标表（本级） __b-10-0" xfId="196"/>
    <cellStyle name="部门财政拨款收支预算总表 __b-15-0" xfId="197"/>
    <cellStyle name="部门财政拨款收支预算总表 __b-20-0" xfId="198"/>
    <cellStyle name="部门项目支出绩效目标表（本级） __b-11-0" xfId="199"/>
    <cellStyle name="部门财政拨款收支预算总表 __b-16-0" xfId="200"/>
    <cellStyle name="部门财政拨款收支预算总表 __b-21-0" xfId="201"/>
    <cellStyle name="部门项目支出绩效目标表（本级） __b-12-0" xfId="202"/>
    <cellStyle name="部门财政拨款收支预算总表 __b-18-0" xfId="203"/>
    <cellStyle name="部门项目支出绩效目标表（本级） __b-14-0" xfId="204"/>
    <cellStyle name="部门财政拨款收支预算总表 __b-19-0" xfId="205"/>
    <cellStyle name="部门项目支出绩效目标表（本级） __b-15-0" xfId="206"/>
    <cellStyle name="部门项目支出绩效目标表（本级） __b-20-0" xfId="207"/>
    <cellStyle name="部门一般公共预算支出预算表 __b-1-0" xfId="208"/>
    <cellStyle name="部门预算项目支出明细表（一） __b-14-0" xfId="209"/>
    <cellStyle name="部门政府采购预算表 __b-25-0" xfId="210"/>
    <cellStyle name="部门政府采购预算表 __b-30-0" xfId="211"/>
    <cellStyle name="部门一般公共预算支出预算表 __b-2-0" xfId="212"/>
    <cellStyle name="部门预算项目支出明细表（一） __b-15-0" xfId="213"/>
    <cellStyle name="部门预算项目支出明细表（一） __b-20-0" xfId="214"/>
    <cellStyle name="部门政府采购预算表 __b-26-0" xfId="215"/>
    <cellStyle name="部门政府采购预算表 __b-31-0" xfId="216"/>
    <cellStyle name="部门政府购买服务预算表 __b-10-0" xfId="217"/>
    <cellStyle name="部门一般公共预算支出预算表 __b-3-0" xfId="218"/>
    <cellStyle name="部门预算项目支出明细表（一） __b-16-0" xfId="219"/>
    <cellStyle name="部门预算项目支出明细表（一） __b-21-0" xfId="220"/>
    <cellStyle name="部门政府采购预算表 __b-27-0" xfId="221"/>
    <cellStyle name="部门政府采购预算表 __b-32-0" xfId="222"/>
    <cellStyle name="部门政府购买服务预算表 __b-11-0" xfId="223"/>
    <cellStyle name="部门一般公共预算支出预算表 __b-4-0" xfId="224"/>
    <cellStyle name="部门预算项目支出明细表（一） __b-17-0" xfId="225"/>
    <cellStyle name="部门预算项目支出明细表（一） __b-22-0" xfId="226"/>
    <cellStyle name="部门政府采购预算表 __b-28-0" xfId="227"/>
    <cellStyle name="部门政府采购预算表 __b-33-0" xfId="228"/>
    <cellStyle name="部门政府购买服务预算表 __b-12-0" xfId="229"/>
    <cellStyle name="部门一般公共预算支出预算表 __b-5-0" xfId="230"/>
    <cellStyle name="部门预算项目支出明细表（一） __b-18-0" xfId="231"/>
    <cellStyle name="部门预算项目支出明细表（一） __b-23-0" xfId="232"/>
    <cellStyle name="部门政府采购预算表 __b-29-0" xfId="233"/>
    <cellStyle name="部门政府采购预算表 __b-34-0" xfId="234"/>
    <cellStyle name="部门政府购买服务预算表 __b-13-0" xfId="235"/>
    <cellStyle name="部门一般公共预算支出预算表 __b-6-0" xfId="236"/>
    <cellStyle name="部门预算项目支出明细表（一） __b-19-0" xfId="237"/>
    <cellStyle name="部门预算项目支出明细表（一） __b-24-0" xfId="238"/>
    <cellStyle name="部门政府采购预算表 __b-35-0" xfId="239"/>
    <cellStyle name="部门政府采购预算表 __b-40-0" xfId="240"/>
    <cellStyle name="部门政府购买服务预算表 __b-14-0" xfId="241"/>
    <cellStyle name="部门一般公共预算支出预算表 __b-7-0" xfId="242"/>
    <cellStyle name="部门预算项目支出明细表（一） __b-25-0" xfId="243"/>
    <cellStyle name="部门政府采购预算表 __b-36-0" xfId="244"/>
    <cellStyle name="部门政府购买服务预算表 __b-15-0" xfId="245"/>
    <cellStyle name="部门政府购买服务预算表 __b-20-0" xfId="246"/>
    <cellStyle name="部门一般公共预算支出预算表 __b-8-0" xfId="247"/>
    <cellStyle name="部门预算项目支出明细表（一） __b-26-0" xfId="248"/>
    <cellStyle name="部门政府采购预算表 __b-37-0" xfId="249"/>
    <cellStyle name="部门政府购买服务预算表 __b-16-0" xfId="250"/>
    <cellStyle name="部门政府购买服务预算表 __b-21-0" xfId="251"/>
    <cellStyle name="部门一般公共预算支出预算表 __b-10-0" xfId="252"/>
    <cellStyle name="部门政府性基金预算支出预算表 __b-5-0" xfId="253"/>
    <cellStyle name="部门一般公共预算支出预算表 __b-11-0" xfId="254"/>
    <cellStyle name="部门政府性基金预算支出预算表 __b-6-0" xfId="255"/>
    <cellStyle name="部门一般公共预算支出预算表 __b-12-0" xfId="256"/>
    <cellStyle name="部门政府性基金预算支出预算表 __b-7-0" xfId="257"/>
    <cellStyle name="部门一般公共预算支出预算表 __b-14-0" xfId="258"/>
    <cellStyle name="部门政府性基金预算支出预算表 __b-9-0" xfId="259"/>
    <cellStyle name="部门政府性基金预算支出预算表 __b-10-0" xfId="260"/>
    <cellStyle name="部门一般公共预算支出预算表 __b-15-0" xfId="261"/>
    <cellStyle name="部门一般公共预算支出预算表 __b-20-0" xfId="262"/>
    <cellStyle name="部门政府性基金预算支出预算表 __b-11-0" xfId="263"/>
    <cellStyle name="部门一般公共预算支出预算表 __b-16-0" xfId="264"/>
    <cellStyle name="部门一般公共预算支出预算表 __b-21-0" xfId="265"/>
    <cellStyle name="部门政府性基金预算支出预算表 __b-12-0" xfId="266"/>
    <cellStyle name="部门一般公共预算支出预算表 __b-17-0" xfId="267"/>
    <cellStyle name="部门一般公共预算支出预算表 __b-22-0" xfId="268"/>
    <cellStyle name="部门政府性基金预算支出预算表 __b-13-0" xfId="269"/>
    <cellStyle name="部门一般公共预算支出预算表 __b-18-0" xfId="270"/>
    <cellStyle name="部门一般公共预算支出预算表 __b-23-0" xfId="271"/>
    <cellStyle name="部门政府性基金预算支出预算表 __b-14-0" xfId="272"/>
    <cellStyle name="部门一般公共预算支出预算表 __b-19-0" xfId="273"/>
    <cellStyle name="部门一般公共预算支出预算表 __b-24-0" xfId="274"/>
    <cellStyle name="部门一般公共预算支出预算表 __b-25-0" xfId="275"/>
    <cellStyle name="部门一般公共预算支出预算表 __b-26-0" xfId="276"/>
    <cellStyle name="部门一般公共预算支出预算表 __b-27-0" xfId="277"/>
    <cellStyle name="部门一般公共预算“三公”经费支出预算表 __b-1-0" xfId="278"/>
    <cellStyle name="部门一般公共预算“三公”经费支出预算表 __b-2-0" xfId="279"/>
    <cellStyle name="部门一般公共预算“三公”经费支出预算表 __b-3-0" xfId="280"/>
    <cellStyle name="部门一般公共预算“三公”经费支出预算表 __b-4-0" xfId="281"/>
    <cellStyle name="部门一般公共预算“三公”经费支出预算表 __b-5-0" xfId="282"/>
    <cellStyle name="部门一般公共预算“三公”经费支出预算表 __b-7-0" xfId="283"/>
    <cellStyle name="部门项目中期规划预算表 __b-10-0" xfId="284"/>
    <cellStyle name="部门一般公共预算“三公”经费支出预算表 __b-8-0" xfId="285"/>
    <cellStyle name="部门项目中期规划预算表 __b-11-0" xfId="286"/>
    <cellStyle name="部门一般公共预算“三公”经费支出预算表 __b-9-0" xfId="287"/>
    <cellStyle name="部门项目中期规划预算表 __b-12-0" xfId="288"/>
    <cellStyle name="部门一般公共预算“三公”经费支出预算表 __b-11-0" xfId="289"/>
    <cellStyle name="部门一般公共预算“三公”经费支出预算表 __b-12-0" xfId="290"/>
    <cellStyle name="部门一般公共预算“三公”经费支出预算表 __b-13-0" xfId="291"/>
    <cellStyle name="部门一般公共预算“三公”经费支出预算表 __b-15-0" xfId="292"/>
    <cellStyle name="部门一般公共预算“三公”经费支出预算表 __b-20-0" xfId="293"/>
    <cellStyle name="部门项目支出绩效目标表（本级） __b-2-0" xfId="294"/>
    <cellStyle name="部门一般公共预算“三公”经费支出预算表 __b-16-0" xfId="295"/>
    <cellStyle name="部门一般公共预算“三公”经费支出预算表 __b-21-0" xfId="296"/>
    <cellStyle name="部门项目支出绩效目标表（本级） __b-3-0" xfId="297"/>
    <cellStyle name="部门一般公共预算“三公”经费支出预算表 __b-17-0" xfId="298"/>
    <cellStyle name="部门项目支出绩效目标表（本级） __b-4-0" xfId="299"/>
    <cellStyle name="部门一般公共预算“三公”经费支出预算表 __b-18-0" xfId="300"/>
    <cellStyle name="部门项目支出绩效目标表（本级） __b-5-0" xfId="301"/>
    <cellStyle name="部门一般公共预算“三公”经费支出预算表 __b-19-0" xfId="302"/>
    <cellStyle name="部门项目支出绩效目标表（本级） __b-6-0" xfId="303"/>
    <cellStyle name="部门政府性基金预算支出预算表 __b-1-0" xfId="304"/>
    <cellStyle name="部门政府性基金预算支出预算表 __b-3-0" xfId="305"/>
    <cellStyle name="部门政府性基金预算支出预算表 __b-4-0" xfId="306"/>
    <cellStyle name="部门预算项目支出明细表（一） __b-1-0" xfId="307"/>
    <cellStyle name="部门预算项目支出明细表（一） __b-2-0" xfId="308"/>
    <cellStyle name="部门政府购买服务预算表 __b-1-0" xfId="309"/>
    <cellStyle name="部门预算项目支出明细表（一） __b-3-0" xfId="310"/>
    <cellStyle name="部门政府购买服务预算表 __b-2-0" xfId="311"/>
    <cellStyle name="部门预算项目支出明细表（一） __b-4-0" xfId="312"/>
    <cellStyle name="部门政府购买服务预算表 __b-3-0" xfId="313"/>
    <cellStyle name="部门预算项目支出明细表（一） __b-5-0" xfId="314"/>
    <cellStyle name="部门政府购买服务预算表 __b-4-0" xfId="315"/>
    <cellStyle name="部门预算项目支出明细表（一） __b-6-0" xfId="316"/>
    <cellStyle name="部门政府购买服务预算表 __b-5-0" xfId="317"/>
    <cellStyle name="部门预算项目支出明细表（一） __b-7-0" xfId="318"/>
    <cellStyle name="部门政府购买服务预算表 __b-6-0" xfId="319"/>
    <cellStyle name="部门预算项目支出明细表（一） __b-8-0" xfId="320"/>
    <cellStyle name="部门政府购买服务预算表 __b-7-0" xfId="321"/>
    <cellStyle name="部门预算项目支出明细表（一） __b-9-0" xfId="322"/>
    <cellStyle name="部门政府购买服务预算表 __b-8-0" xfId="323"/>
    <cellStyle name="部门预算项目支出明细表（一） __b-10-0" xfId="324"/>
    <cellStyle name="部门政府采购预算表 __b-16-0" xfId="325"/>
    <cellStyle name="部门政府采购预算表 __b-21-0" xfId="326"/>
    <cellStyle name="部门预算项目支出明细表（一） __b-11-0" xfId="327"/>
    <cellStyle name="部门政府采购预算表 __b-17-0" xfId="328"/>
    <cellStyle name="部门政府采购预算表 __b-22-0" xfId="329"/>
    <cellStyle name="部门预算项目支出明细表（一） __b-12-0" xfId="330"/>
    <cellStyle name="部门政府采购预算表 __b-18-0" xfId="331"/>
    <cellStyle name="部门政府采购预算表 __b-23-0" xfId="332"/>
    <cellStyle name="部门预算项目支出明细表（一） __b-13-0" xfId="333"/>
    <cellStyle name="部门政府采购预算表 __b-19-0" xfId="334"/>
    <cellStyle name="部门政府采购预算表 __b-24-0" xfId="335"/>
    <cellStyle name="__b-29-0" xfId="336"/>
    <cellStyle name="__b-34-0" xfId="337"/>
    <cellStyle name="部门预算项目支出明细表（二） __b-1-0" xfId="338"/>
    <cellStyle name="部门预算项目支出明细表（二） __b-2-0" xfId="339"/>
    <cellStyle name="部门预算项目支出明细表（二） __b-3-0" xfId="340"/>
    <cellStyle name="部门预算项目支出明细表（二） __b-4-0" xfId="341"/>
    <cellStyle name="部门预算项目支出明细表（二） __b-5-0" xfId="342"/>
    <cellStyle name="部门预算项目支出明细表（二） __b-6-0" xfId="343"/>
    <cellStyle name="部门预算项目支出明细表（二） __b-7-0" xfId="344"/>
    <cellStyle name="部门预算项目支出明细表（二） __b-8-0" xfId="345"/>
    <cellStyle name="部门预算项目支出明细表（二） __b-9-0" xfId="346"/>
    <cellStyle name="部门预算项目支出明细表（二） __b-10-0" xfId="347"/>
    <cellStyle name="部门预算项目支出明细表（二） __b-11-0" xfId="348"/>
    <cellStyle name="部门预算项目支出明细表（二） __b-12-0" xfId="349"/>
    <cellStyle name="部门预算项目支出明细表（二） __b-13-0" xfId="350"/>
    <cellStyle name="部门预算项目支出明细表（二） __b-15-0" xfId="351"/>
    <cellStyle name="部门预算项目支出明细表（二） __b-20-0" xfId="352"/>
    <cellStyle name="部门预算项目支出明细表（二） __b-16-0" xfId="353"/>
    <cellStyle name="部门预算项目支出明细表（二） __b-21-0" xfId="354"/>
    <cellStyle name="部门预算项目支出明细表（二） __b-17-0" xfId="355"/>
    <cellStyle name="部门预算项目支出明细表（二） __b-22-0" xfId="356"/>
    <cellStyle name="部门预算项目支出明细表（二） __b-18-0" xfId="357"/>
    <cellStyle name="部门预算项目支出明细表（二） __b-23-0" xfId="358"/>
    <cellStyle name="部门预算项目支出明细表（二） __b-19-0" xfId="359"/>
    <cellStyle name="部门预算项目支出明细表（二） __b-24-0" xfId="360"/>
    <cellStyle name="部门预算项目支出明细表（二） __b-25-0" xfId="361"/>
    <cellStyle name="部门预算项目支出明细表（二） __b-30-0" xfId="362"/>
    <cellStyle name="部门预算项目支出明细表（二） __b-26-0" xfId="363"/>
    <cellStyle name="部门预算项目支出明细表（二） __b-31-0" xfId="364"/>
    <cellStyle name="部门预算项目支出明细表（二） __b-27-0" xfId="365"/>
    <cellStyle name="部门预算项目支出明细表（二） __b-28-0" xfId="366"/>
    <cellStyle name="部门预算项目支出明细表（二） __b-29-0" xfId="367"/>
    <cellStyle name="__b-36-0" xfId="368"/>
    <cellStyle name="__b-41-0" xfId="369"/>
    <cellStyle name="__b-37-0" xfId="370"/>
    <cellStyle name="__b-42-0" xfId="371"/>
    <cellStyle name="__b-38-0" xfId="372"/>
    <cellStyle name="__b-43-0" xfId="373"/>
    <cellStyle name="__b-39-0" xfId="374"/>
    <cellStyle name="__b-44-0" xfId="375"/>
    <cellStyle name="部门项目支出绩效目标表（本级） __b-7-0" xfId="376"/>
    <cellStyle name="部门项目支出绩效目标表（本级） __b-8-0" xfId="377"/>
    <cellStyle name="部门项目支出绩效目标表（本级） __b-16-0" xfId="378"/>
    <cellStyle name="部门项目支出绩效目标表（本级） __b-21-0" xfId="379"/>
    <cellStyle name="部门项目支出绩效目标表（本级） __b-17-0" xfId="380"/>
    <cellStyle name="部门项目支出绩效目标表（本级） __b-22-0" xfId="381"/>
    <cellStyle name="部门项目支出绩效目标表（本级） __b-18-0" xfId="382"/>
    <cellStyle name="部门项目支出绩效目标表（本级） __b-19-0" xfId="383"/>
    <cellStyle name="部门新增资产配置预算表 __b-1-0" xfId="384"/>
    <cellStyle name="部门项目中期规划预算表 __b-13-0" xfId="385"/>
    <cellStyle name="部门新增资产配置预算表 __b-2-0" xfId="386"/>
    <cellStyle name="部门项目中期规划预算表 __b-14-0" xfId="387"/>
    <cellStyle name="部门新增资产配置预算表 __b-3-0" xfId="388"/>
    <cellStyle name="部门项目中期规划预算表 __b-15-0" xfId="389"/>
    <cellStyle name="部门项目中期规划预算表 __b-20-0" xfId="390"/>
    <cellStyle name="部门新增资产配置预算表 __b-4-0" xfId="391"/>
    <cellStyle name="部门项目中期规划预算表 __b-16-0" xfId="392"/>
    <cellStyle name="部门项目中期规划预算表 __b-21-0" xfId="393"/>
    <cellStyle name="部门新增资产配置预算表 __b-5-0" xfId="394"/>
    <cellStyle name="部门项目中期规划预算表 __b-17-0" xfId="395"/>
    <cellStyle name="部门项目中期规划预算表 __b-22-0" xfId="396"/>
    <cellStyle name="部门新增资产配置预算表 __b-6-0" xfId="397"/>
    <cellStyle name="部门项目中期规划预算表 __b-18-0" xfId="398"/>
    <cellStyle name="部门项目中期规划预算表 __b-23-0" xfId="399"/>
    <cellStyle name="部门新增资产配置预算表 __b-7-0" xfId="400"/>
    <cellStyle name="部门项目中期规划预算表 __b-19-0" xfId="401"/>
    <cellStyle name="部门项目中期规划预算表 __b-24-0" xfId="402"/>
    <cellStyle name="部门新增资产配置预算表 __b-8-0" xfId="403"/>
    <cellStyle name="部门项目中期规划预算表 __b-25-0" xfId="404"/>
    <cellStyle name="部门新增资产配置预算表 __b-10-0" xfId="405"/>
    <cellStyle name="部门新增资产配置预算表 __b-11-0" xfId="406"/>
    <cellStyle name="部门新增资产配置预算表 __b-12-0" xfId="407"/>
    <cellStyle name="部门新增资产配置预算表 __b-13-0" xfId="408"/>
    <cellStyle name="部门新增资产配置预算表 __b-14-0" xfId="409"/>
    <cellStyle name="部门新增资产配置预算表 __b-15-0" xfId="410"/>
    <cellStyle name="部门新增资产配置预算表 __b-20-0" xfId="411"/>
    <cellStyle name="部门新增资产配置预算表 __b-16-0" xfId="412"/>
    <cellStyle name="部门新增资产配置预算表 __b-21-0" xfId="413"/>
    <cellStyle name="部门新增资产配置预算表 __b-17-0" xfId="414"/>
    <cellStyle name="部门新增资产配置预算表 __b-22-0" xfId="415"/>
    <cellStyle name="部门新增资产配置预算表 __b-18-0" xfId="416"/>
    <cellStyle name="部门新增资产配置预算表 __b-23-0" xfId="417"/>
    <cellStyle name="部门新增资产配置预算表 __b-19-0" xfId="418"/>
    <cellStyle name="部门新增资产配置预算表 __b-24-0" xfId="419"/>
    <cellStyle name="部门新增资产配置预算表 __b-25-0" xfId="420"/>
    <cellStyle name="部门新增资产配置预算表 __b-30-0" xfId="421"/>
    <cellStyle name="部门新增资产配置预算表 __b-26-0" xfId="422"/>
    <cellStyle name="部门新增资产配置预算表 __b-31-0" xfId="423"/>
    <cellStyle name="部门新增资产配置预算表 __b-27-0" xfId="424"/>
    <cellStyle name="部门新增资产配置预算表 __b-32-0" xfId="425"/>
    <cellStyle name="部门新增资产配置预算表 __b-28-0" xfId="426"/>
    <cellStyle name="部门新增资产配置预算表 __b-33-0" xfId="427"/>
    <cellStyle name="部门新增资产配置预算表 __b-35-0" xfId="428"/>
    <cellStyle name="部门新增资产配置预算表 __b-36-0" xfId="429"/>
    <cellStyle name="部门政府采购预算表 __b-6-0" xfId="430"/>
    <cellStyle name="部门政府采购预算表 __b-7-0" xfId="431"/>
    <cellStyle name="部门政府采购预算表 __b-8-0" xfId="432"/>
    <cellStyle name="部门政府采购预算表 __b-9-0" xfId="433"/>
    <cellStyle name="部门政府采购预算表 __b-10-0" xfId="434"/>
    <cellStyle name="部门政府采购预算表 __b-11-0" xfId="435"/>
    <cellStyle name="部门政府采购预算表 __b-12-0" xfId="436"/>
    <cellStyle name="部门政府采购预算表 __b-13-0" xfId="437"/>
    <cellStyle name="部门政府采购预算表 __b-14-0" xfId="438"/>
    <cellStyle name="部门政府采购预算表 __b-15-0" xfId="439"/>
    <cellStyle name="部门政府采购预算表 __b-20-0" xfId="440"/>
    <cellStyle name="__b-45-0" xfId="441"/>
    <cellStyle name="__b-46-0" xfId="442"/>
    <cellStyle name="__b-47-0" xfId="443"/>
    <cellStyle name="__b-48-0" xfId="444"/>
    <cellStyle name="部门政府购买服务预算表 __b-9-0" xfId="445"/>
    <cellStyle name="部门政府购买服务预算表 __b-19-0" xfId="446"/>
    <cellStyle name="部门政府购买服务预算表 __b-24-0" xfId="447"/>
    <cellStyle name="部门政府购买服务预算表 __b-26-0" xfId="448"/>
    <cellStyle name="部门政府购买服务预算表 __b-31-0" xfId="449"/>
    <cellStyle name="部门政府购买服务预算表 __b-27-0" xfId="450"/>
    <cellStyle name="部门政府购买服务预算表 __b-32-0" xfId="451"/>
    <cellStyle name="部门政府购买服务预算表 __b-28-0" xfId="452"/>
    <cellStyle name="部门政府购买服务预算表 __b-33-0" xfId="453"/>
    <cellStyle name="部门政府购买服务预算表 __b-29-0" xfId="454"/>
    <cellStyle name="部门政府购买服务预算表 __b-34-0" xfId="455"/>
    <cellStyle name="部门政府购买服务预算表 __b-35-0" xfId="456"/>
    <cellStyle name="部门政府购买服务预算表 __b-40-0" xfId="457"/>
    <cellStyle name="部门政府购买服务预算表 __b-36-0" xfId="458"/>
    <cellStyle name="部门政府购买服务预算表 __b-41-0" xfId="459"/>
    <cellStyle name="部门政府购买服务预算表 __b-37-0" xfId="460"/>
    <cellStyle name="部门政府购买服务预算表 __b-42-0" xfId="461"/>
    <cellStyle name="部门政府购买服务预算表 __b-38-0" xfId="462"/>
    <cellStyle name="部门政府购买服务预算表 __b-43-0" xfId="463"/>
    <cellStyle name="部门项目中期规划预算表 __b-4-0" xfId="464"/>
    <cellStyle name="部门项目中期规划预算表 __b-5-0" xfId="465"/>
    <cellStyle name="部门项目中期规划预算表 __b-6-0" xfId="466"/>
    <cellStyle name="部门项目中期规划预算表 __b-7-0" xfId="467"/>
    <cellStyle name="部门项目中期规划预算表 __b-8-0" xfId="468"/>
    <cellStyle name="部门项目中期规划预算表 __b-9-0" xfId="469"/>
    <cellStyle name="部门项目中期规划预算表 __b-27-0" xfId="470"/>
    <cellStyle name="部门项目中期规划预算表 __b-28-0" xfId="4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view="pageBreakPreview" zoomScaleNormal="100" topLeftCell="A10" workbookViewId="0">
      <selection activeCell="A1" sqref="A1"/>
    </sheetView>
  </sheetViews>
  <sheetFormatPr defaultColWidth="8.57407407407407" defaultRowHeight="12.75" customHeight="1" outlineLevelCol="3"/>
  <cols>
    <col min="1" max="4" width="41" customWidth="1"/>
  </cols>
  <sheetData>
    <row r="1" ht="15" customHeight="1" spans="1:4">
      <c r="A1" s="306"/>
      <c r="B1" s="158"/>
      <c r="C1" s="158"/>
      <c r="D1" s="227"/>
    </row>
    <row r="2" ht="41.25" customHeight="1" spans="1:1">
      <c r="A2" s="34" t="str">
        <f>"2025"&amp;"年财务收支预算总表"</f>
        <v>2025年财务收支预算总表</v>
      </c>
    </row>
    <row r="3" ht="17.25" customHeight="1" spans="1:4">
      <c r="A3" s="307" t="str">
        <f>"单位名称："&amp;"昆明经济技术开发区第一中学"</f>
        <v>单位名称：昆明经济技术开发区第一中学</v>
      </c>
      <c r="B3" s="258"/>
      <c r="D3" s="323" t="s">
        <v>0</v>
      </c>
    </row>
    <row r="4" ht="23.25" customHeight="1" spans="1:4">
      <c r="A4" s="308" t="s">
        <v>1</v>
      </c>
      <c r="B4" s="309"/>
      <c r="C4" s="308" t="s">
        <v>2</v>
      </c>
      <c r="D4" s="310"/>
    </row>
    <row r="5" ht="24" customHeight="1" spans="1:4">
      <c r="A5" s="311" t="s">
        <v>3</v>
      </c>
      <c r="B5" s="308" t="str">
        <f>"2025"&amp;"年预算"</f>
        <v>2025年预算</v>
      </c>
      <c r="C5" s="308" t="s">
        <v>4</v>
      </c>
      <c r="D5" s="165" t="str">
        <f>"2025"&amp;"年预算"</f>
        <v>2025年预算</v>
      </c>
    </row>
    <row r="6" ht="17.25" customHeight="1" spans="1:4">
      <c r="A6" s="312" t="s">
        <v>5</v>
      </c>
      <c r="B6" s="313">
        <v>29643631.91</v>
      </c>
      <c r="C6" s="312" t="s">
        <v>6</v>
      </c>
      <c r="D6" s="313"/>
    </row>
    <row r="7" ht="17.25" customHeight="1" spans="1:4">
      <c r="A7" s="312" t="s">
        <v>7</v>
      </c>
      <c r="B7" s="313"/>
      <c r="C7" s="312" t="s">
        <v>8</v>
      </c>
      <c r="D7" s="313"/>
    </row>
    <row r="8" ht="17.25" customHeight="1" spans="1:4">
      <c r="A8" s="312" t="s">
        <v>9</v>
      </c>
      <c r="B8" s="313"/>
      <c r="C8" s="314" t="s">
        <v>10</v>
      </c>
      <c r="D8" s="313"/>
    </row>
    <row r="9" ht="17.25" customHeight="1" spans="1:4">
      <c r="A9" s="312" t="s">
        <v>11</v>
      </c>
      <c r="B9" s="313">
        <v>1330780</v>
      </c>
      <c r="C9" s="314" t="s">
        <v>12</v>
      </c>
      <c r="D9" s="313"/>
    </row>
    <row r="10" ht="17.25" customHeight="1" spans="1:4">
      <c r="A10" s="312" t="s">
        <v>13</v>
      </c>
      <c r="B10" s="313">
        <v>13220800</v>
      </c>
      <c r="C10" s="314" t="s">
        <v>14</v>
      </c>
      <c r="D10" s="313">
        <v>27177224.74</v>
      </c>
    </row>
    <row r="11" ht="17.25" customHeight="1" spans="1:4">
      <c r="A11" s="312" t="s">
        <v>15</v>
      </c>
      <c r="B11" s="313"/>
      <c r="C11" s="314" t="s">
        <v>16</v>
      </c>
      <c r="D11" s="313"/>
    </row>
    <row r="12" ht="17.25" customHeight="1" spans="1:4">
      <c r="A12" s="312" t="s">
        <v>17</v>
      </c>
      <c r="B12" s="313"/>
      <c r="C12" s="315" t="s">
        <v>18</v>
      </c>
      <c r="D12" s="313"/>
    </row>
    <row r="13" ht="17.25" customHeight="1" spans="1:4">
      <c r="A13" s="312" t="s">
        <v>19</v>
      </c>
      <c r="B13" s="313"/>
      <c r="C13" s="315" t="s">
        <v>20</v>
      </c>
      <c r="D13" s="313">
        <v>14203890.33</v>
      </c>
    </row>
    <row r="14" ht="17.25" customHeight="1" spans="1:4">
      <c r="A14" s="312" t="s">
        <v>21</v>
      </c>
      <c r="B14" s="313"/>
      <c r="C14" s="315" t="s">
        <v>22</v>
      </c>
      <c r="D14" s="313">
        <v>1704816.84</v>
      </c>
    </row>
    <row r="15" ht="17.25" customHeight="1" spans="1:4">
      <c r="A15" s="312" t="s">
        <v>23</v>
      </c>
      <c r="B15" s="313">
        <v>13220800</v>
      </c>
      <c r="C15" s="315" t="s">
        <v>24</v>
      </c>
      <c r="D15" s="313"/>
    </row>
    <row r="16" ht="17.25" customHeight="1" spans="1:4">
      <c r="A16" s="316"/>
      <c r="B16" s="313"/>
      <c r="C16" s="315" t="s">
        <v>25</v>
      </c>
      <c r="D16" s="317"/>
    </row>
    <row r="17" ht="17.25" customHeight="1" spans="1:4">
      <c r="A17" s="318"/>
      <c r="B17" s="319"/>
      <c r="C17" s="315" t="s">
        <v>26</v>
      </c>
      <c r="D17" s="317"/>
    </row>
    <row r="18" ht="17.25" customHeight="1" spans="1:4">
      <c r="A18" s="318"/>
      <c r="B18" s="319"/>
      <c r="C18" s="315" t="s">
        <v>27</v>
      </c>
      <c r="D18" s="317"/>
    </row>
    <row r="19" ht="17.25" customHeight="1" spans="1:4">
      <c r="A19" s="318"/>
      <c r="B19" s="319"/>
      <c r="C19" s="315" t="s">
        <v>28</v>
      </c>
      <c r="D19" s="317"/>
    </row>
    <row r="20" ht="17.25" customHeight="1" spans="1:4">
      <c r="A20" s="318"/>
      <c r="B20" s="319"/>
      <c r="C20" s="315" t="s">
        <v>29</v>
      </c>
      <c r="D20" s="317"/>
    </row>
    <row r="21" ht="17.25" customHeight="1" spans="1:4">
      <c r="A21" s="318"/>
      <c r="B21" s="319"/>
      <c r="C21" s="315" t="s">
        <v>30</v>
      </c>
      <c r="D21" s="317"/>
    </row>
    <row r="22" ht="17.25" customHeight="1" spans="1:4">
      <c r="A22" s="318"/>
      <c r="B22" s="319"/>
      <c r="C22" s="315" t="s">
        <v>31</v>
      </c>
      <c r="D22" s="317"/>
    </row>
    <row r="23" ht="17.25" customHeight="1" spans="1:4">
      <c r="A23" s="318"/>
      <c r="B23" s="319"/>
      <c r="C23" s="315" t="s">
        <v>32</v>
      </c>
      <c r="D23" s="317"/>
    </row>
    <row r="24" ht="17.25" customHeight="1" spans="1:4">
      <c r="A24" s="318"/>
      <c r="B24" s="319"/>
      <c r="C24" s="315" t="s">
        <v>33</v>
      </c>
      <c r="D24" s="317">
        <v>1109280</v>
      </c>
    </row>
    <row r="25" ht="17.25" customHeight="1" spans="1:4">
      <c r="A25" s="318"/>
      <c r="B25" s="319"/>
      <c r="C25" s="315" t="s">
        <v>34</v>
      </c>
      <c r="D25" s="317"/>
    </row>
    <row r="26" ht="17.25" customHeight="1" spans="1:4">
      <c r="A26" s="318"/>
      <c r="B26" s="319"/>
      <c r="C26" s="316" t="s">
        <v>35</v>
      </c>
      <c r="D26" s="317"/>
    </row>
    <row r="27" ht="17.25" customHeight="1" spans="1:4">
      <c r="A27" s="318"/>
      <c r="B27" s="319"/>
      <c r="C27" s="315" t="s">
        <v>36</v>
      </c>
      <c r="D27" s="317"/>
    </row>
    <row r="28" ht="16.5" customHeight="1" spans="1:4">
      <c r="A28" s="318"/>
      <c r="B28" s="319"/>
      <c r="C28" s="315" t="s">
        <v>37</v>
      </c>
      <c r="D28" s="317"/>
    </row>
    <row r="29" ht="16.5" customHeight="1" spans="1:4">
      <c r="A29" s="318"/>
      <c r="B29" s="319"/>
      <c r="C29" s="316" t="s">
        <v>38</v>
      </c>
      <c r="D29" s="317"/>
    </row>
    <row r="30" ht="17.25" customHeight="1" spans="1:4">
      <c r="A30" s="318"/>
      <c r="B30" s="319"/>
      <c r="C30" s="316" t="s">
        <v>39</v>
      </c>
      <c r="D30" s="317"/>
    </row>
    <row r="31" ht="17.25" customHeight="1" spans="1:4">
      <c r="A31" s="318"/>
      <c r="B31" s="319"/>
      <c r="C31" s="315" t="s">
        <v>40</v>
      </c>
      <c r="D31" s="317"/>
    </row>
    <row r="32" ht="16.5" customHeight="1" spans="1:4">
      <c r="A32" s="318" t="s">
        <v>41</v>
      </c>
      <c r="B32" s="320">
        <v>44195211.91</v>
      </c>
      <c r="C32" s="318" t="s">
        <v>42</v>
      </c>
      <c r="D32" s="321">
        <v>44195211.91</v>
      </c>
    </row>
    <row r="33" ht="16.5" customHeight="1" spans="1:4">
      <c r="A33" s="316" t="s">
        <v>43</v>
      </c>
      <c r="B33" s="317"/>
      <c r="C33" s="316" t="s">
        <v>44</v>
      </c>
      <c r="D33" s="319"/>
    </row>
    <row r="34" ht="16.5" customHeight="1" spans="1:4">
      <c r="A34" s="322" t="s">
        <v>45</v>
      </c>
      <c r="B34" s="321">
        <v>44195211.91</v>
      </c>
      <c r="C34" s="322" t="s">
        <v>46</v>
      </c>
      <c r="D34" s="321">
        <v>44195211.91</v>
      </c>
    </row>
  </sheetData>
  <mergeCells count="4">
    <mergeCell ref="A2:D2"/>
    <mergeCell ref="A3:B3"/>
    <mergeCell ref="A4:B4"/>
    <mergeCell ref="C4:D4"/>
  </mergeCells>
  <pageMargins left="0.75" right="0.75" top="1" bottom="1" header="0.5" footer="0.5"/>
  <pageSetup paperSize="9" scale="72" fitToWidth="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9"/>
  <sheetViews>
    <sheetView showZeros="0" view="pageBreakPreview" zoomScaleNormal="100" topLeftCell="D63" workbookViewId="0">
      <selection activeCell="M80" sqref="M80"/>
    </sheetView>
  </sheetViews>
  <sheetFormatPr defaultColWidth="9.13888888888889" defaultRowHeight="12" customHeight="1"/>
  <cols>
    <col min="1" max="1" width="34.287037037037" customWidth="1"/>
    <col min="2" max="2" width="29" customWidth="1"/>
    <col min="3" max="6" width="23.5740740740741" customWidth="1"/>
    <col min="7" max="7" width="25.1388888888889" customWidth="1"/>
    <col min="8" max="9" width="23.5740740740741" customWidth="1"/>
    <col min="10" max="10" width="36.8518518518519" customWidth="1"/>
  </cols>
  <sheetData>
    <row r="1" ht="18" customHeight="1" spans="10:10">
      <c r="J1" s="149"/>
    </row>
    <row r="2" ht="39.75" customHeight="1" spans="1:10">
      <c r="A2" s="169" t="str">
        <f>"2025"&amp;"年部门项目支出绩效目标表（本级）"</f>
        <v>2025年部门项目支出绩效目标表（本级）</v>
      </c>
      <c r="B2" s="3"/>
      <c r="C2" s="3"/>
      <c r="D2" s="3"/>
      <c r="E2" s="3"/>
      <c r="F2" s="102"/>
      <c r="G2" s="3"/>
      <c r="H2" s="102"/>
      <c r="I2" s="102"/>
      <c r="J2" s="3"/>
    </row>
    <row r="3" ht="17.25" customHeight="1" spans="1:1">
      <c r="A3" s="170" t="str">
        <f>"单位名称："&amp;"昆明经济技术开发区第一中学"</f>
        <v>单位名称：昆明经济技术开发区第一中学</v>
      </c>
    </row>
    <row r="4" ht="44.25" customHeight="1" spans="1:10">
      <c r="A4" s="171" t="s">
        <v>167</v>
      </c>
      <c r="B4" s="171" t="s">
        <v>310</v>
      </c>
      <c r="C4" s="171" t="s">
        <v>311</v>
      </c>
      <c r="D4" s="171" t="s">
        <v>312</v>
      </c>
      <c r="E4" s="171" t="s">
        <v>313</v>
      </c>
      <c r="F4" s="172" t="s">
        <v>314</v>
      </c>
      <c r="G4" s="171" t="s">
        <v>315</v>
      </c>
      <c r="H4" s="172" t="s">
        <v>316</v>
      </c>
      <c r="I4" s="172" t="s">
        <v>317</v>
      </c>
      <c r="J4" s="171" t="s">
        <v>318</v>
      </c>
    </row>
    <row r="5" ht="18.75" customHeight="1" spans="1:10">
      <c r="A5" s="173">
        <v>1</v>
      </c>
      <c r="B5" s="173">
        <v>2</v>
      </c>
      <c r="C5" s="173">
        <v>3</v>
      </c>
      <c r="D5" s="173">
        <v>4</v>
      </c>
      <c r="E5" s="173">
        <v>5</v>
      </c>
      <c r="F5" s="174">
        <v>6</v>
      </c>
      <c r="G5" s="173">
        <v>7</v>
      </c>
      <c r="H5" s="174">
        <v>8</v>
      </c>
      <c r="I5" s="174">
        <v>9</v>
      </c>
      <c r="J5" s="173">
        <v>10</v>
      </c>
    </row>
    <row r="6" ht="27.75" customHeight="1" spans="1:10">
      <c r="A6" s="175" t="s">
        <v>63</v>
      </c>
      <c r="B6" s="176"/>
      <c r="C6" s="176"/>
      <c r="D6" s="176"/>
      <c r="E6" s="177"/>
      <c r="F6" s="178"/>
      <c r="G6" s="177"/>
      <c r="H6" s="178"/>
      <c r="I6" s="178"/>
      <c r="J6" s="177"/>
    </row>
    <row r="7" ht="30" customHeight="1" spans="1:10">
      <c r="A7" s="179" t="s">
        <v>269</v>
      </c>
      <c r="B7" s="27" t="s">
        <v>319</v>
      </c>
      <c r="C7" s="27" t="s">
        <v>320</v>
      </c>
      <c r="D7" s="27" t="s">
        <v>321</v>
      </c>
      <c r="E7" s="27" t="s">
        <v>322</v>
      </c>
      <c r="F7" s="27" t="s">
        <v>323</v>
      </c>
      <c r="G7" s="27" t="s">
        <v>79</v>
      </c>
      <c r="H7" s="27" t="s">
        <v>324</v>
      </c>
      <c r="I7" s="27" t="s">
        <v>325</v>
      </c>
      <c r="J7" s="27" t="s">
        <v>326</v>
      </c>
    </row>
    <row r="8" ht="30" customHeight="1" spans="1:10">
      <c r="A8" s="179" t="s">
        <v>269</v>
      </c>
      <c r="B8" s="27" t="s">
        <v>319</v>
      </c>
      <c r="C8" s="27" t="s">
        <v>320</v>
      </c>
      <c r="D8" s="27" t="s">
        <v>327</v>
      </c>
      <c r="E8" s="27" t="s">
        <v>328</v>
      </c>
      <c r="F8" s="27" t="s">
        <v>323</v>
      </c>
      <c r="G8" s="27" t="s">
        <v>329</v>
      </c>
      <c r="H8" s="27" t="s">
        <v>330</v>
      </c>
      <c r="I8" s="27" t="s">
        <v>325</v>
      </c>
      <c r="J8" s="27" t="s">
        <v>331</v>
      </c>
    </row>
    <row r="9" ht="30" customHeight="1" spans="1:10">
      <c r="A9" s="179" t="s">
        <v>269</v>
      </c>
      <c r="B9" s="27" t="s">
        <v>319</v>
      </c>
      <c r="C9" s="27" t="s">
        <v>320</v>
      </c>
      <c r="D9" s="27" t="s">
        <v>332</v>
      </c>
      <c r="E9" s="27" t="s">
        <v>333</v>
      </c>
      <c r="F9" s="27" t="s">
        <v>334</v>
      </c>
      <c r="G9" s="27" t="s">
        <v>335</v>
      </c>
      <c r="H9" s="27" t="s">
        <v>336</v>
      </c>
      <c r="I9" s="27" t="s">
        <v>325</v>
      </c>
      <c r="J9" s="27" t="s">
        <v>337</v>
      </c>
    </row>
    <row r="10" ht="30" customHeight="1" spans="1:10">
      <c r="A10" s="179" t="s">
        <v>269</v>
      </c>
      <c r="B10" s="27" t="s">
        <v>319</v>
      </c>
      <c r="C10" s="27" t="s">
        <v>320</v>
      </c>
      <c r="D10" s="27" t="s">
        <v>332</v>
      </c>
      <c r="E10" s="27" t="s">
        <v>338</v>
      </c>
      <c r="F10" s="27" t="s">
        <v>334</v>
      </c>
      <c r="G10" s="27" t="s">
        <v>335</v>
      </c>
      <c r="H10" s="27" t="s">
        <v>336</v>
      </c>
      <c r="I10" s="27" t="s">
        <v>325</v>
      </c>
      <c r="J10" s="27" t="s">
        <v>339</v>
      </c>
    </row>
    <row r="11" ht="30" customHeight="1" spans="1:10">
      <c r="A11" s="179" t="s">
        <v>269</v>
      </c>
      <c r="B11" s="27" t="s">
        <v>319</v>
      </c>
      <c r="C11" s="27" t="s">
        <v>320</v>
      </c>
      <c r="D11" s="27" t="s">
        <v>340</v>
      </c>
      <c r="E11" s="27" t="s">
        <v>341</v>
      </c>
      <c r="F11" s="27" t="s">
        <v>334</v>
      </c>
      <c r="G11" s="27" t="s">
        <v>342</v>
      </c>
      <c r="H11" s="27" t="s">
        <v>343</v>
      </c>
      <c r="I11" s="27" t="s">
        <v>325</v>
      </c>
      <c r="J11" s="27" t="s">
        <v>344</v>
      </c>
    </row>
    <row r="12" ht="30" customHeight="1" spans="1:10">
      <c r="A12" s="179" t="s">
        <v>269</v>
      </c>
      <c r="B12" s="27" t="s">
        <v>319</v>
      </c>
      <c r="C12" s="27" t="s">
        <v>345</v>
      </c>
      <c r="D12" s="27" t="s">
        <v>346</v>
      </c>
      <c r="E12" s="27" t="s">
        <v>347</v>
      </c>
      <c r="F12" s="27" t="s">
        <v>348</v>
      </c>
      <c r="G12" s="27" t="s">
        <v>349</v>
      </c>
      <c r="H12" s="27" t="s">
        <v>350</v>
      </c>
      <c r="I12" s="27" t="s">
        <v>351</v>
      </c>
      <c r="J12" s="27" t="s">
        <v>349</v>
      </c>
    </row>
    <row r="13" ht="30" customHeight="1" spans="1:10">
      <c r="A13" s="179" t="s">
        <v>269</v>
      </c>
      <c r="B13" s="27" t="s">
        <v>319</v>
      </c>
      <c r="C13" s="27" t="s">
        <v>352</v>
      </c>
      <c r="D13" s="27" t="s">
        <v>353</v>
      </c>
      <c r="E13" s="27" t="s">
        <v>354</v>
      </c>
      <c r="F13" s="27" t="s">
        <v>323</v>
      </c>
      <c r="G13" s="27" t="s">
        <v>329</v>
      </c>
      <c r="H13" s="27" t="s">
        <v>330</v>
      </c>
      <c r="I13" s="27" t="s">
        <v>325</v>
      </c>
      <c r="J13" s="27" t="s">
        <v>355</v>
      </c>
    </row>
    <row r="14" ht="30" customHeight="1" spans="1:10">
      <c r="A14" s="179" t="s">
        <v>273</v>
      </c>
      <c r="B14" s="27" t="s">
        <v>356</v>
      </c>
      <c r="C14" s="27" t="s">
        <v>320</v>
      </c>
      <c r="D14" s="27" t="s">
        <v>321</v>
      </c>
      <c r="E14" s="27" t="s">
        <v>357</v>
      </c>
      <c r="F14" s="27" t="s">
        <v>323</v>
      </c>
      <c r="G14" s="27" t="s">
        <v>358</v>
      </c>
      <c r="H14" s="27" t="s">
        <v>359</v>
      </c>
      <c r="I14" s="27" t="s">
        <v>325</v>
      </c>
      <c r="J14" s="27" t="s">
        <v>360</v>
      </c>
    </row>
    <row r="15" ht="30" customHeight="1" spans="1:10">
      <c r="A15" s="179" t="s">
        <v>273</v>
      </c>
      <c r="B15" s="27" t="s">
        <v>356</v>
      </c>
      <c r="C15" s="27" t="s">
        <v>320</v>
      </c>
      <c r="D15" s="27" t="s">
        <v>327</v>
      </c>
      <c r="E15" s="27" t="s">
        <v>361</v>
      </c>
      <c r="F15" s="27" t="s">
        <v>323</v>
      </c>
      <c r="G15" s="27" t="s">
        <v>329</v>
      </c>
      <c r="H15" s="27" t="s">
        <v>330</v>
      </c>
      <c r="I15" s="27" t="s">
        <v>325</v>
      </c>
      <c r="J15" s="27" t="s">
        <v>331</v>
      </c>
    </row>
    <row r="16" ht="30" customHeight="1" spans="1:10">
      <c r="A16" s="179" t="s">
        <v>273</v>
      </c>
      <c r="B16" s="27" t="s">
        <v>356</v>
      </c>
      <c r="C16" s="27" t="s">
        <v>320</v>
      </c>
      <c r="D16" s="27" t="s">
        <v>332</v>
      </c>
      <c r="E16" s="27" t="s">
        <v>362</v>
      </c>
      <c r="F16" s="27" t="s">
        <v>348</v>
      </c>
      <c r="G16" s="27" t="s">
        <v>363</v>
      </c>
      <c r="H16" s="27" t="s">
        <v>336</v>
      </c>
      <c r="I16" s="27" t="s">
        <v>325</v>
      </c>
      <c r="J16" s="27" t="s">
        <v>364</v>
      </c>
    </row>
    <row r="17" ht="30" customHeight="1" spans="1:10">
      <c r="A17" s="179" t="s">
        <v>273</v>
      </c>
      <c r="B17" s="27" t="s">
        <v>356</v>
      </c>
      <c r="C17" s="27" t="s">
        <v>320</v>
      </c>
      <c r="D17" s="27" t="s">
        <v>332</v>
      </c>
      <c r="E17" s="27" t="s">
        <v>365</v>
      </c>
      <c r="F17" s="27" t="s">
        <v>348</v>
      </c>
      <c r="G17" s="27" t="s">
        <v>363</v>
      </c>
      <c r="H17" s="27" t="s">
        <v>336</v>
      </c>
      <c r="I17" s="27" t="s">
        <v>325</v>
      </c>
      <c r="J17" s="27" t="s">
        <v>337</v>
      </c>
    </row>
    <row r="18" ht="30" customHeight="1" spans="1:10">
      <c r="A18" s="179" t="s">
        <v>273</v>
      </c>
      <c r="B18" s="27" t="s">
        <v>356</v>
      </c>
      <c r="C18" s="27" t="s">
        <v>320</v>
      </c>
      <c r="D18" s="27" t="s">
        <v>340</v>
      </c>
      <c r="E18" s="27" t="s">
        <v>341</v>
      </c>
      <c r="F18" s="27" t="s">
        <v>334</v>
      </c>
      <c r="G18" s="27" t="s">
        <v>366</v>
      </c>
      <c r="H18" s="27" t="s">
        <v>367</v>
      </c>
      <c r="I18" s="27" t="s">
        <v>325</v>
      </c>
      <c r="J18" s="27" t="s">
        <v>368</v>
      </c>
    </row>
    <row r="19" ht="30" customHeight="1" spans="1:10">
      <c r="A19" s="179" t="s">
        <v>273</v>
      </c>
      <c r="B19" s="27" t="s">
        <v>356</v>
      </c>
      <c r="C19" s="27" t="s">
        <v>345</v>
      </c>
      <c r="D19" s="27" t="s">
        <v>369</v>
      </c>
      <c r="E19" s="27" t="s">
        <v>370</v>
      </c>
      <c r="F19" s="27" t="s">
        <v>348</v>
      </c>
      <c r="G19" s="27" t="s">
        <v>371</v>
      </c>
      <c r="H19" s="27" t="s">
        <v>350</v>
      </c>
      <c r="I19" s="27" t="s">
        <v>351</v>
      </c>
      <c r="J19" s="27" t="s">
        <v>370</v>
      </c>
    </row>
    <row r="20" ht="30" customHeight="1" spans="1:10">
      <c r="A20" s="179" t="s">
        <v>273</v>
      </c>
      <c r="B20" s="27" t="s">
        <v>356</v>
      </c>
      <c r="C20" s="27" t="s">
        <v>352</v>
      </c>
      <c r="D20" s="27" t="s">
        <v>353</v>
      </c>
      <c r="E20" s="27" t="s">
        <v>372</v>
      </c>
      <c r="F20" s="27" t="s">
        <v>323</v>
      </c>
      <c r="G20" s="27" t="s">
        <v>373</v>
      </c>
      <c r="H20" s="27" t="s">
        <v>374</v>
      </c>
      <c r="I20" s="27" t="s">
        <v>325</v>
      </c>
      <c r="J20" s="27" t="s">
        <v>375</v>
      </c>
    </row>
    <row r="21" ht="30" customHeight="1" spans="1:10">
      <c r="A21" s="179" t="s">
        <v>302</v>
      </c>
      <c r="B21" s="27" t="s">
        <v>376</v>
      </c>
      <c r="C21" s="27" t="s">
        <v>320</v>
      </c>
      <c r="D21" s="27" t="s">
        <v>321</v>
      </c>
      <c r="E21" s="27" t="s">
        <v>377</v>
      </c>
      <c r="F21" s="27" t="s">
        <v>323</v>
      </c>
      <c r="G21" s="27" t="s">
        <v>378</v>
      </c>
      <c r="H21" s="27" t="s">
        <v>324</v>
      </c>
      <c r="I21" s="27" t="s">
        <v>325</v>
      </c>
      <c r="J21" s="27" t="s">
        <v>379</v>
      </c>
    </row>
    <row r="22" ht="30" customHeight="1" spans="1:10">
      <c r="A22" s="179" t="s">
        <v>302</v>
      </c>
      <c r="B22" s="27" t="s">
        <v>376</v>
      </c>
      <c r="C22" s="27" t="s">
        <v>320</v>
      </c>
      <c r="D22" s="27" t="s">
        <v>327</v>
      </c>
      <c r="E22" s="27" t="s">
        <v>380</v>
      </c>
      <c r="F22" s="27" t="s">
        <v>348</v>
      </c>
      <c r="G22" s="27" t="s">
        <v>381</v>
      </c>
      <c r="H22" s="27" t="s">
        <v>330</v>
      </c>
      <c r="I22" s="27" t="s">
        <v>351</v>
      </c>
      <c r="J22" s="27" t="s">
        <v>380</v>
      </c>
    </row>
    <row r="23" ht="30" customHeight="1" spans="1:10">
      <c r="A23" s="179" t="s">
        <v>302</v>
      </c>
      <c r="B23" s="27" t="s">
        <v>376</v>
      </c>
      <c r="C23" s="27" t="s">
        <v>320</v>
      </c>
      <c r="D23" s="27" t="s">
        <v>332</v>
      </c>
      <c r="E23" s="27" t="s">
        <v>382</v>
      </c>
      <c r="F23" s="27" t="s">
        <v>334</v>
      </c>
      <c r="G23" s="27" t="s">
        <v>383</v>
      </c>
      <c r="H23" s="27" t="s">
        <v>384</v>
      </c>
      <c r="I23" s="27" t="s">
        <v>325</v>
      </c>
      <c r="J23" s="27" t="s">
        <v>337</v>
      </c>
    </row>
    <row r="24" ht="30" customHeight="1" spans="1:10">
      <c r="A24" s="179" t="s">
        <v>302</v>
      </c>
      <c r="B24" s="27" t="s">
        <v>376</v>
      </c>
      <c r="C24" s="27" t="s">
        <v>320</v>
      </c>
      <c r="D24" s="27" t="s">
        <v>321</v>
      </c>
      <c r="E24" s="27" t="s">
        <v>341</v>
      </c>
      <c r="F24" s="27" t="s">
        <v>334</v>
      </c>
      <c r="G24" s="27" t="s">
        <v>385</v>
      </c>
      <c r="H24" s="27" t="s">
        <v>343</v>
      </c>
      <c r="I24" s="27" t="s">
        <v>325</v>
      </c>
      <c r="J24" s="27" t="s">
        <v>344</v>
      </c>
    </row>
    <row r="25" ht="30" customHeight="1" spans="1:10">
      <c r="A25" s="179" t="s">
        <v>302</v>
      </c>
      <c r="B25" s="27" t="s">
        <v>376</v>
      </c>
      <c r="C25" s="27" t="s">
        <v>345</v>
      </c>
      <c r="D25" s="27" t="s">
        <v>346</v>
      </c>
      <c r="E25" s="27" t="s">
        <v>386</v>
      </c>
      <c r="F25" s="27" t="s">
        <v>348</v>
      </c>
      <c r="G25" s="27" t="s">
        <v>387</v>
      </c>
      <c r="H25" s="27" t="s">
        <v>336</v>
      </c>
      <c r="I25" s="27" t="s">
        <v>351</v>
      </c>
      <c r="J25" s="27" t="s">
        <v>387</v>
      </c>
    </row>
    <row r="26" ht="30" customHeight="1" spans="1:10">
      <c r="A26" s="179" t="s">
        <v>302</v>
      </c>
      <c r="B26" s="27" t="s">
        <v>376</v>
      </c>
      <c r="C26" s="27" t="s">
        <v>352</v>
      </c>
      <c r="D26" s="27" t="s">
        <v>353</v>
      </c>
      <c r="E26" s="27" t="s">
        <v>388</v>
      </c>
      <c r="F26" s="27" t="s">
        <v>323</v>
      </c>
      <c r="G26" s="27" t="s">
        <v>389</v>
      </c>
      <c r="H26" s="27" t="s">
        <v>330</v>
      </c>
      <c r="I26" s="27" t="s">
        <v>325</v>
      </c>
      <c r="J26" s="27" t="s">
        <v>390</v>
      </c>
    </row>
    <row r="27" ht="30" customHeight="1" spans="1:10">
      <c r="A27" s="179" t="s">
        <v>275</v>
      </c>
      <c r="B27" s="27" t="s">
        <v>391</v>
      </c>
      <c r="C27" s="27" t="s">
        <v>320</v>
      </c>
      <c r="D27" s="27" t="s">
        <v>321</v>
      </c>
      <c r="E27" s="27" t="s">
        <v>392</v>
      </c>
      <c r="F27" s="27" t="s">
        <v>323</v>
      </c>
      <c r="G27" s="27" t="s">
        <v>381</v>
      </c>
      <c r="H27" s="27" t="s">
        <v>324</v>
      </c>
      <c r="I27" s="27" t="s">
        <v>325</v>
      </c>
      <c r="J27" s="27" t="s">
        <v>393</v>
      </c>
    </row>
    <row r="28" ht="30" customHeight="1" spans="1:10">
      <c r="A28" s="179" t="s">
        <v>275</v>
      </c>
      <c r="B28" s="27" t="s">
        <v>391</v>
      </c>
      <c r="C28" s="27" t="s">
        <v>320</v>
      </c>
      <c r="D28" s="27" t="s">
        <v>327</v>
      </c>
      <c r="E28" s="27" t="s">
        <v>394</v>
      </c>
      <c r="F28" s="27" t="s">
        <v>323</v>
      </c>
      <c r="G28" s="27" t="s">
        <v>329</v>
      </c>
      <c r="H28" s="27" t="s">
        <v>330</v>
      </c>
      <c r="I28" s="27" t="s">
        <v>325</v>
      </c>
      <c r="J28" s="27" t="s">
        <v>395</v>
      </c>
    </row>
    <row r="29" ht="30" customHeight="1" spans="1:10">
      <c r="A29" s="179" t="s">
        <v>275</v>
      </c>
      <c r="B29" s="27" t="s">
        <v>391</v>
      </c>
      <c r="C29" s="27" t="s">
        <v>320</v>
      </c>
      <c r="D29" s="27" t="s">
        <v>321</v>
      </c>
      <c r="E29" s="27" t="s">
        <v>341</v>
      </c>
      <c r="F29" s="27" t="s">
        <v>334</v>
      </c>
      <c r="G29" s="27" t="s">
        <v>396</v>
      </c>
      <c r="H29" s="27" t="s">
        <v>343</v>
      </c>
      <c r="I29" s="27" t="s">
        <v>325</v>
      </c>
      <c r="J29" s="27" t="s">
        <v>397</v>
      </c>
    </row>
    <row r="30" ht="30" customHeight="1" spans="1:10">
      <c r="A30" s="179" t="s">
        <v>275</v>
      </c>
      <c r="B30" s="27" t="s">
        <v>391</v>
      </c>
      <c r="C30" s="27" t="s">
        <v>345</v>
      </c>
      <c r="D30" s="27" t="s">
        <v>369</v>
      </c>
      <c r="E30" s="27" t="s">
        <v>398</v>
      </c>
      <c r="F30" s="27" t="s">
        <v>348</v>
      </c>
      <c r="G30" s="27" t="s">
        <v>399</v>
      </c>
      <c r="H30" s="27" t="s">
        <v>350</v>
      </c>
      <c r="I30" s="27" t="s">
        <v>351</v>
      </c>
      <c r="J30" s="27" t="s">
        <v>400</v>
      </c>
    </row>
    <row r="31" ht="30" customHeight="1" spans="1:10">
      <c r="A31" s="179" t="s">
        <v>275</v>
      </c>
      <c r="B31" s="27" t="s">
        <v>391</v>
      </c>
      <c r="C31" s="27" t="s">
        <v>352</v>
      </c>
      <c r="D31" s="27" t="s">
        <v>353</v>
      </c>
      <c r="E31" s="27" t="s">
        <v>401</v>
      </c>
      <c r="F31" s="27" t="s">
        <v>323</v>
      </c>
      <c r="G31" s="27" t="s">
        <v>389</v>
      </c>
      <c r="H31" s="27" t="s">
        <v>330</v>
      </c>
      <c r="I31" s="27" t="s">
        <v>325</v>
      </c>
      <c r="J31" s="27" t="s">
        <v>402</v>
      </c>
    </row>
    <row r="32" ht="30" customHeight="1" spans="1:10">
      <c r="A32" s="179" t="s">
        <v>276</v>
      </c>
      <c r="B32" s="27" t="s">
        <v>403</v>
      </c>
      <c r="C32" s="27" t="s">
        <v>320</v>
      </c>
      <c r="D32" s="27" t="s">
        <v>321</v>
      </c>
      <c r="E32" s="27" t="s">
        <v>404</v>
      </c>
      <c r="F32" s="27" t="s">
        <v>348</v>
      </c>
      <c r="G32" s="27" t="s">
        <v>82</v>
      </c>
      <c r="H32" s="27" t="s">
        <v>324</v>
      </c>
      <c r="I32" s="27" t="s">
        <v>325</v>
      </c>
      <c r="J32" s="27" t="s">
        <v>405</v>
      </c>
    </row>
    <row r="33" ht="30" customHeight="1" spans="1:10">
      <c r="A33" s="179" t="s">
        <v>276</v>
      </c>
      <c r="B33" s="27" t="s">
        <v>403</v>
      </c>
      <c r="C33" s="27" t="s">
        <v>320</v>
      </c>
      <c r="D33" s="27" t="s">
        <v>321</v>
      </c>
      <c r="E33" s="27" t="s">
        <v>406</v>
      </c>
      <c r="F33" s="27" t="s">
        <v>323</v>
      </c>
      <c r="G33" s="27" t="s">
        <v>76</v>
      </c>
      <c r="H33" s="27" t="s">
        <v>407</v>
      </c>
      <c r="I33" s="27" t="s">
        <v>325</v>
      </c>
      <c r="J33" s="27" t="s">
        <v>408</v>
      </c>
    </row>
    <row r="34" ht="30" customHeight="1" spans="1:10">
      <c r="A34" s="179" t="s">
        <v>276</v>
      </c>
      <c r="B34" s="27" t="s">
        <v>403</v>
      </c>
      <c r="C34" s="27" t="s">
        <v>320</v>
      </c>
      <c r="D34" s="27" t="s">
        <v>327</v>
      </c>
      <c r="E34" s="27" t="s">
        <v>409</v>
      </c>
      <c r="F34" s="27" t="s">
        <v>323</v>
      </c>
      <c r="G34" s="27" t="s">
        <v>410</v>
      </c>
      <c r="H34" s="27" t="s">
        <v>330</v>
      </c>
      <c r="I34" s="27" t="s">
        <v>325</v>
      </c>
      <c r="J34" s="27" t="s">
        <v>411</v>
      </c>
    </row>
    <row r="35" ht="30" customHeight="1" spans="1:10">
      <c r="A35" s="179" t="s">
        <v>276</v>
      </c>
      <c r="B35" s="27" t="s">
        <v>403</v>
      </c>
      <c r="C35" s="27" t="s">
        <v>320</v>
      </c>
      <c r="D35" s="27" t="s">
        <v>327</v>
      </c>
      <c r="E35" s="27" t="s">
        <v>412</v>
      </c>
      <c r="F35" s="27" t="s">
        <v>334</v>
      </c>
      <c r="G35" s="27" t="s">
        <v>74</v>
      </c>
      <c r="H35" s="27" t="s">
        <v>330</v>
      </c>
      <c r="I35" s="27" t="s">
        <v>325</v>
      </c>
      <c r="J35" s="27" t="s">
        <v>413</v>
      </c>
    </row>
    <row r="36" ht="30" customHeight="1" spans="1:10">
      <c r="A36" s="179" t="s">
        <v>276</v>
      </c>
      <c r="B36" s="27" t="s">
        <v>403</v>
      </c>
      <c r="C36" s="27" t="s">
        <v>320</v>
      </c>
      <c r="D36" s="27" t="s">
        <v>332</v>
      </c>
      <c r="E36" s="27" t="s">
        <v>414</v>
      </c>
      <c r="F36" s="27" t="s">
        <v>348</v>
      </c>
      <c r="G36" s="27" t="s">
        <v>415</v>
      </c>
      <c r="H36" s="27" t="s">
        <v>350</v>
      </c>
      <c r="I36" s="27" t="s">
        <v>351</v>
      </c>
      <c r="J36" s="27" t="s">
        <v>416</v>
      </c>
    </row>
    <row r="37" ht="30" customHeight="1" spans="1:10">
      <c r="A37" s="179" t="s">
        <v>276</v>
      </c>
      <c r="B37" s="27" t="s">
        <v>403</v>
      </c>
      <c r="C37" s="27" t="s">
        <v>320</v>
      </c>
      <c r="D37" s="27" t="s">
        <v>332</v>
      </c>
      <c r="E37" s="27" t="s">
        <v>417</v>
      </c>
      <c r="F37" s="27" t="s">
        <v>334</v>
      </c>
      <c r="G37" s="27" t="s">
        <v>418</v>
      </c>
      <c r="H37" s="27" t="s">
        <v>350</v>
      </c>
      <c r="I37" s="27" t="s">
        <v>351</v>
      </c>
      <c r="J37" s="27" t="s">
        <v>419</v>
      </c>
    </row>
    <row r="38" ht="30" customHeight="1" spans="1:10">
      <c r="A38" s="179" t="s">
        <v>276</v>
      </c>
      <c r="B38" s="27" t="s">
        <v>403</v>
      </c>
      <c r="C38" s="27" t="s">
        <v>320</v>
      </c>
      <c r="D38" s="27" t="s">
        <v>340</v>
      </c>
      <c r="E38" s="27" t="s">
        <v>341</v>
      </c>
      <c r="F38" s="27" t="s">
        <v>334</v>
      </c>
      <c r="G38" s="27" t="s">
        <v>420</v>
      </c>
      <c r="H38" s="27" t="s">
        <v>367</v>
      </c>
      <c r="I38" s="27" t="s">
        <v>325</v>
      </c>
      <c r="J38" s="27" t="s">
        <v>344</v>
      </c>
    </row>
    <row r="39" ht="30" customHeight="1" spans="1:10">
      <c r="A39" s="179" t="s">
        <v>276</v>
      </c>
      <c r="B39" s="27" t="s">
        <v>403</v>
      </c>
      <c r="C39" s="27" t="s">
        <v>345</v>
      </c>
      <c r="D39" s="27" t="s">
        <v>346</v>
      </c>
      <c r="E39" s="27" t="s">
        <v>421</v>
      </c>
      <c r="F39" s="27" t="s">
        <v>348</v>
      </c>
      <c r="G39" s="27" t="s">
        <v>381</v>
      </c>
      <c r="H39" s="27" t="s">
        <v>330</v>
      </c>
      <c r="I39" s="27" t="s">
        <v>325</v>
      </c>
      <c r="J39" s="27" t="s">
        <v>422</v>
      </c>
    </row>
    <row r="40" ht="30" customHeight="1" spans="1:10">
      <c r="A40" s="179" t="s">
        <v>276</v>
      </c>
      <c r="B40" s="27" t="s">
        <v>403</v>
      </c>
      <c r="C40" s="27" t="s">
        <v>352</v>
      </c>
      <c r="D40" s="27" t="s">
        <v>353</v>
      </c>
      <c r="E40" s="27" t="s">
        <v>423</v>
      </c>
      <c r="F40" s="27" t="s">
        <v>323</v>
      </c>
      <c r="G40" s="27" t="s">
        <v>389</v>
      </c>
      <c r="H40" s="27" t="s">
        <v>330</v>
      </c>
      <c r="I40" s="27" t="s">
        <v>325</v>
      </c>
      <c r="J40" s="27" t="s">
        <v>424</v>
      </c>
    </row>
    <row r="41" ht="30" customHeight="1" spans="1:10">
      <c r="A41" s="179" t="s">
        <v>272</v>
      </c>
      <c r="B41" s="27" t="s">
        <v>425</v>
      </c>
      <c r="C41" s="27" t="s">
        <v>320</v>
      </c>
      <c r="D41" s="27" t="s">
        <v>321</v>
      </c>
      <c r="E41" s="27" t="s">
        <v>426</v>
      </c>
      <c r="F41" s="27" t="s">
        <v>323</v>
      </c>
      <c r="G41" s="27" t="s">
        <v>83</v>
      </c>
      <c r="H41" s="27" t="s">
        <v>427</v>
      </c>
      <c r="I41" s="27" t="s">
        <v>325</v>
      </c>
      <c r="J41" s="27" t="s">
        <v>428</v>
      </c>
    </row>
    <row r="42" ht="30" customHeight="1" spans="1:10">
      <c r="A42" s="179" t="s">
        <v>272</v>
      </c>
      <c r="B42" s="27" t="s">
        <v>425</v>
      </c>
      <c r="C42" s="27" t="s">
        <v>320</v>
      </c>
      <c r="D42" s="27" t="s">
        <v>327</v>
      </c>
      <c r="E42" s="27" t="s">
        <v>429</v>
      </c>
      <c r="F42" s="27" t="s">
        <v>348</v>
      </c>
      <c r="G42" s="27" t="s">
        <v>430</v>
      </c>
      <c r="H42" s="27" t="s">
        <v>350</v>
      </c>
      <c r="I42" s="27" t="s">
        <v>351</v>
      </c>
      <c r="J42" s="27" t="s">
        <v>431</v>
      </c>
    </row>
    <row r="43" ht="30" customHeight="1" spans="1:10">
      <c r="A43" s="179" t="s">
        <v>272</v>
      </c>
      <c r="B43" s="27" t="s">
        <v>425</v>
      </c>
      <c r="C43" s="27" t="s">
        <v>320</v>
      </c>
      <c r="D43" s="27" t="s">
        <v>327</v>
      </c>
      <c r="E43" s="27" t="s">
        <v>432</v>
      </c>
      <c r="F43" s="27" t="s">
        <v>348</v>
      </c>
      <c r="G43" s="27" t="s">
        <v>381</v>
      </c>
      <c r="H43" s="27" t="s">
        <v>330</v>
      </c>
      <c r="I43" s="27" t="s">
        <v>325</v>
      </c>
      <c r="J43" s="27" t="s">
        <v>433</v>
      </c>
    </row>
    <row r="44" ht="30" customHeight="1" spans="1:10">
      <c r="A44" s="179" t="s">
        <v>272</v>
      </c>
      <c r="B44" s="27" t="s">
        <v>425</v>
      </c>
      <c r="C44" s="27" t="s">
        <v>320</v>
      </c>
      <c r="D44" s="27" t="s">
        <v>332</v>
      </c>
      <c r="E44" s="27" t="s">
        <v>414</v>
      </c>
      <c r="F44" s="27" t="s">
        <v>334</v>
      </c>
      <c r="G44" s="27" t="s">
        <v>434</v>
      </c>
      <c r="H44" s="27" t="s">
        <v>336</v>
      </c>
      <c r="I44" s="27" t="s">
        <v>325</v>
      </c>
      <c r="J44" s="27" t="s">
        <v>337</v>
      </c>
    </row>
    <row r="45" ht="30" customHeight="1" spans="1:10">
      <c r="A45" s="179" t="s">
        <v>272</v>
      </c>
      <c r="B45" s="27" t="s">
        <v>425</v>
      </c>
      <c r="C45" s="27" t="s">
        <v>320</v>
      </c>
      <c r="D45" s="27" t="s">
        <v>340</v>
      </c>
      <c r="E45" s="27" t="s">
        <v>341</v>
      </c>
      <c r="F45" s="27" t="s">
        <v>334</v>
      </c>
      <c r="G45" s="27" t="s">
        <v>435</v>
      </c>
      <c r="H45" s="27" t="s">
        <v>343</v>
      </c>
      <c r="I45" s="27" t="s">
        <v>325</v>
      </c>
      <c r="J45" s="27" t="s">
        <v>397</v>
      </c>
    </row>
    <row r="46" ht="30" customHeight="1" spans="1:10">
      <c r="A46" s="179" t="s">
        <v>272</v>
      </c>
      <c r="B46" s="27" t="s">
        <v>425</v>
      </c>
      <c r="C46" s="27" t="s">
        <v>345</v>
      </c>
      <c r="D46" s="27" t="s">
        <v>346</v>
      </c>
      <c r="E46" s="27" t="s">
        <v>436</v>
      </c>
      <c r="F46" s="27" t="s">
        <v>348</v>
      </c>
      <c r="G46" s="27" t="s">
        <v>437</v>
      </c>
      <c r="H46" s="27" t="s">
        <v>350</v>
      </c>
      <c r="I46" s="27" t="s">
        <v>351</v>
      </c>
      <c r="J46" s="27" t="s">
        <v>438</v>
      </c>
    </row>
    <row r="47" ht="30" customHeight="1" spans="1:10">
      <c r="A47" s="179" t="s">
        <v>272</v>
      </c>
      <c r="B47" s="27" t="s">
        <v>425</v>
      </c>
      <c r="C47" s="27" t="s">
        <v>352</v>
      </c>
      <c r="D47" s="27" t="s">
        <v>353</v>
      </c>
      <c r="E47" s="27" t="s">
        <v>439</v>
      </c>
      <c r="F47" s="27" t="s">
        <v>323</v>
      </c>
      <c r="G47" s="27" t="s">
        <v>329</v>
      </c>
      <c r="H47" s="27" t="s">
        <v>330</v>
      </c>
      <c r="I47" s="27" t="s">
        <v>351</v>
      </c>
      <c r="J47" s="27" t="s">
        <v>440</v>
      </c>
    </row>
    <row r="48" ht="30" customHeight="1" spans="1:10">
      <c r="A48" s="179" t="s">
        <v>274</v>
      </c>
      <c r="B48" s="27" t="s">
        <v>441</v>
      </c>
      <c r="C48" s="27" t="s">
        <v>320</v>
      </c>
      <c r="D48" s="27" t="s">
        <v>321</v>
      </c>
      <c r="E48" s="27" t="s">
        <v>442</v>
      </c>
      <c r="F48" s="27" t="s">
        <v>323</v>
      </c>
      <c r="G48" s="27" t="s">
        <v>443</v>
      </c>
      <c r="H48" s="27" t="s">
        <v>407</v>
      </c>
      <c r="I48" s="27" t="s">
        <v>325</v>
      </c>
      <c r="J48" s="27" t="s">
        <v>444</v>
      </c>
    </row>
    <row r="49" ht="30" customHeight="1" spans="1:10">
      <c r="A49" s="179" t="s">
        <v>274</v>
      </c>
      <c r="B49" s="27" t="s">
        <v>441</v>
      </c>
      <c r="C49" s="27" t="s">
        <v>320</v>
      </c>
      <c r="D49" s="27" t="s">
        <v>327</v>
      </c>
      <c r="E49" s="27" t="s">
        <v>445</v>
      </c>
      <c r="F49" s="27" t="s">
        <v>348</v>
      </c>
      <c r="G49" s="27" t="s">
        <v>381</v>
      </c>
      <c r="H49" s="27" t="s">
        <v>330</v>
      </c>
      <c r="I49" s="27" t="s">
        <v>325</v>
      </c>
      <c r="J49" s="27" t="s">
        <v>446</v>
      </c>
    </row>
    <row r="50" ht="30" customHeight="1" spans="1:10">
      <c r="A50" s="179" t="s">
        <v>274</v>
      </c>
      <c r="B50" s="27" t="s">
        <v>441</v>
      </c>
      <c r="C50" s="27" t="s">
        <v>320</v>
      </c>
      <c r="D50" s="27" t="s">
        <v>332</v>
      </c>
      <c r="E50" s="27" t="s">
        <v>414</v>
      </c>
      <c r="F50" s="27" t="s">
        <v>334</v>
      </c>
      <c r="G50" s="27" t="s">
        <v>447</v>
      </c>
      <c r="H50" s="27" t="s">
        <v>336</v>
      </c>
      <c r="I50" s="27" t="s">
        <v>325</v>
      </c>
      <c r="J50" s="27" t="s">
        <v>337</v>
      </c>
    </row>
    <row r="51" ht="30" customHeight="1" spans="1:10">
      <c r="A51" s="179" t="s">
        <v>274</v>
      </c>
      <c r="B51" s="27" t="s">
        <v>441</v>
      </c>
      <c r="C51" s="27" t="s">
        <v>320</v>
      </c>
      <c r="D51" s="27" t="s">
        <v>340</v>
      </c>
      <c r="E51" s="27" t="s">
        <v>341</v>
      </c>
      <c r="F51" s="27" t="s">
        <v>334</v>
      </c>
      <c r="G51" s="27" t="s">
        <v>448</v>
      </c>
      <c r="H51" s="27" t="s">
        <v>367</v>
      </c>
      <c r="I51" s="27" t="s">
        <v>325</v>
      </c>
      <c r="J51" s="27" t="s">
        <v>344</v>
      </c>
    </row>
    <row r="52" ht="30" customHeight="1" spans="1:10">
      <c r="A52" s="179" t="s">
        <v>274</v>
      </c>
      <c r="B52" s="27" t="s">
        <v>441</v>
      </c>
      <c r="C52" s="27" t="s">
        <v>345</v>
      </c>
      <c r="D52" s="27" t="s">
        <v>346</v>
      </c>
      <c r="E52" s="27" t="s">
        <v>449</v>
      </c>
      <c r="F52" s="27" t="s">
        <v>348</v>
      </c>
      <c r="G52" s="27" t="s">
        <v>450</v>
      </c>
      <c r="H52" s="27" t="s">
        <v>350</v>
      </c>
      <c r="I52" s="27" t="s">
        <v>325</v>
      </c>
      <c r="J52" s="27" t="s">
        <v>451</v>
      </c>
    </row>
    <row r="53" ht="30" customHeight="1" spans="1:10">
      <c r="A53" s="179" t="s">
        <v>274</v>
      </c>
      <c r="B53" s="27" t="s">
        <v>441</v>
      </c>
      <c r="C53" s="27" t="s">
        <v>352</v>
      </c>
      <c r="D53" s="27" t="s">
        <v>353</v>
      </c>
      <c r="E53" s="27" t="s">
        <v>452</v>
      </c>
      <c r="F53" s="27" t="s">
        <v>323</v>
      </c>
      <c r="G53" s="27" t="s">
        <v>389</v>
      </c>
      <c r="H53" s="27" t="s">
        <v>330</v>
      </c>
      <c r="I53" s="27" t="s">
        <v>325</v>
      </c>
      <c r="J53" s="27" t="s">
        <v>453</v>
      </c>
    </row>
    <row r="54" ht="30" customHeight="1" spans="1:10">
      <c r="A54" s="179" t="s">
        <v>282</v>
      </c>
      <c r="B54" s="27" t="s">
        <v>454</v>
      </c>
      <c r="C54" s="27" t="s">
        <v>320</v>
      </c>
      <c r="D54" s="27" t="s">
        <v>321</v>
      </c>
      <c r="E54" s="27" t="s">
        <v>455</v>
      </c>
      <c r="F54" s="27" t="s">
        <v>323</v>
      </c>
      <c r="G54" s="27" t="s">
        <v>456</v>
      </c>
      <c r="H54" s="27" t="s">
        <v>324</v>
      </c>
      <c r="I54" s="27" t="s">
        <v>325</v>
      </c>
      <c r="J54" s="27" t="s">
        <v>455</v>
      </c>
    </row>
    <row r="55" ht="30" customHeight="1" spans="1:10">
      <c r="A55" s="179" t="s">
        <v>282</v>
      </c>
      <c r="B55" s="27" t="s">
        <v>454</v>
      </c>
      <c r="C55" s="27" t="s">
        <v>320</v>
      </c>
      <c r="D55" s="27" t="s">
        <v>327</v>
      </c>
      <c r="E55" s="27" t="s">
        <v>457</v>
      </c>
      <c r="F55" s="27" t="s">
        <v>348</v>
      </c>
      <c r="G55" s="27" t="s">
        <v>458</v>
      </c>
      <c r="H55" s="27" t="s">
        <v>350</v>
      </c>
      <c r="I55" s="27" t="s">
        <v>351</v>
      </c>
      <c r="J55" s="27" t="s">
        <v>459</v>
      </c>
    </row>
    <row r="56" ht="30" customHeight="1" spans="1:10">
      <c r="A56" s="179" t="s">
        <v>282</v>
      </c>
      <c r="B56" s="27" t="s">
        <v>454</v>
      </c>
      <c r="C56" s="27" t="s">
        <v>320</v>
      </c>
      <c r="D56" s="27" t="s">
        <v>332</v>
      </c>
      <c r="E56" s="27" t="s">
        <v>460</v>
      </c>
      <c r="F56" s="27" t="s">
        <v>323</v>
      </c>
      <c r="G56" s="27" t="s">
        <v>329</v>
      </c>
      <c r="H56" s="27" t="s">
        <v>330</v>
      </c>
      <c r="I56" s="27" t="s">
        <v>325</v>
      </c>
      <c r="J56" s="27" t="s">
        <v>461</v>
      </c>
    </row>
    <row r="57" ht="30" customHeight="1" spans="1:10">
      <c r="A57" s="179" t="s">
        <v>282</v>
      </c>
      <c r="B57" s="27" t="s">
        <v>454</v>
      </c>
      <c r="C57" s="27" t="s">
        <v>345</v>
      </c>
      <c r="D57" s="27" t="s">
        <v>346</v>
      </c>
      <c r="E57" s="27" t="s">
        <v>462</v>
      </c>
      <c r="F57" s="27" t="s">
        <v>348</v>
      </c>
      <c r="G57" s="27" t="s">
        <v>463</v>
      </c>
      <c r="H57" s="27" t="s">
        <v>330</v>
      </c>
      <c r="I57" s="27" t="s">
        <v>351</v>
      </c>
      <c r="J57" s="27" t="s">
        <v>464</v>
      </c>
    </row>
    <row r="58" ht="30" customHeight="1" spans="1:10">
      <c r="A58" s="179" t="s">
        <v>282</v>
      </c>
      <c r="B58" s="27" t="s">
        <v>454</v>
      </c>
      <c r="C58" s="27" t="s">
        <v>352</v>
      </c>
      <c r="D58" s="27" t="s">
        <v>353</v>
      </c>
      <c r="E58" s="27" t="s">
        <v>465</v>
      </c>
      <c r="F58" s="27" t="s">
        <v>323</v>
      </c>
      <c r="G58" s="27" t="s">
        <v>389</v>
      </c>
      <c r="H58" s="27" t="s">
        <v>330</v>
      </c>
      <c r="I58" s="27" t="s">
        <v>325</v>
      </c>
      <c r="J58" s="27" t="s">
        <v>465</v>
      </c>
    </row>
    <row r="59" ht="30" customHeight="1" spans="1:10">
      <c r="A59" s="179" t="s">
        <v>301</v>
      </c>
      <c r="B59" s="27" t="s">
        <v>466</v>
      </c>
      <c r="C59" s="27" t="s">
        <v>320</v>
      </c>
      <c r="D59" s="27" t="s">
        <v>321</v>
      </c>
      <c r="E59" s="27" t="s">
        <v>467</v>
      </c>
      <c r="F59" s="27" t="s">
        <v>323</v>
      </c>
      <c r="G59" s="27" t="s">
        <v>468</v>
      </c>
      <c r="H59" s="27" t="s">
        <v>324</v>
      </c>
      <c r="I59" s="27" t="s">
        <v>325</v>
      </c>
      <c r="J59" s="27" t="s">
        <v>469</v>
      </c>
    </row>
    <row r="60" ht="30" customHeight="1" spans="1:10">
      <c r="A60" s="179" t="s">
        <v>301</v>
      </c>
      <c r="B60" s="27" t="s">
        <v>466</v>
      </c>
      <c r="C60" s="27" t="s">
        <v>320</v>
      </c>
      <c r="D60" s="27" t="s">
        <v>327</v>
      </c>
      <c r="E60" s="27" t="s">
        <v>470</v>
      </c>
      <c r="F60" s="27" t="s">
        <v>323</v>
      </c>
      <c r="G60" s="27" t="s">
        <v>329</v>
      </c>
      <c r="H60" s="27" t="s">
        <v>330</v>
      </c>
      <c r="I60" s="27" t="s">
        <v>325</v>
      </c>
      <c r="J60" s="27" t="s">
        <v>331</v>
      </c>
    </row>
    <row r="61" ht="30" customHeight="1" spans="1:10">
      <c r="A61" s="179" t="s">
        <v>301</v>
      </c>
      <c r="B61" s="27" t="s">
        <v>466</v>
      </c>
      <c r="C61" s="27" t="s">
        <v>320</v>
      </c>
      <c r="D61" s="27" t="s">
        <v>332</v>
      </c>
      <c r="E61" s="27" t="s">
        <v>382</v>
      </c>
      <c r="F61" s="27" t="s">
        <v>334</v>
      </c>
      <c r="G61" s="27" t="s">
        <v>335</v>
      </c>
      <c r="H61" s="27" t="s">
        <v>330</v>
      </c>
      <c r="I61" s="27" t="s">
        <v>325</v>
      </c>
      <c r="J61" s="27" t="s">
        <v>416</v>
      </c>
    </row>
    <row r="62" ht="30" customHeight="1" spans="1:10">
      <c r="A62" s="179" t="s">
        <v>301</v>
      </c>
      <c r="B62" s="27" t="s">
        <v>466</v>
      </c>
      <c r="C62" s="27" t="s">
        <v>320</v>
      </c>
      <c r="D62" s="27" t="s">
        <v>340</v>
      </c>
      <c r="E62" s="27" t="s">
        <v>341</v>
      </c>
      <c r="F62" s="27" t="s">
        <v>334</v>
      </c>
      <c r="G62" s="27" t="s">
        <v>471</v>
      </c>
      <c r="H62" s="27" t="s">
        <v>343</v>
      </c>
      <c r="I62" s="27" t="s">
        <v>325</v>
      </c>
      <c r="J62" s="27" t="s">
        <v>397</v>
      </c>
    </row>
    <row r="63" ht="30" customHeight="1" spans="1:10">
      <c r="A63" s="179" t="s">
        <v>301</v>
      </c>
      <c r="B63" s="27" t="s">
        <v>466</v>
      </c>
      <c r="C63" s="27" t="s">
        <v>345</v>
      </c>
      <c r="D63" s="27" t="s">
        <v>346</v>
      </c>
      <c r="E63" s="27" t="s">
        <v>472</v>
      </c>
      <c r="F63" s="27" t="s">
        <v>348</v>
      </c>
      <c r="G63" s="27" t="s">
        <v>473</v>
      </c>
      <c r="H63" s="27" t="s">
        <v>330</v>
      </c>
      <c r="I63" s="27" t="s">
        <v>351</v>
      </c>
      <c r="J63" s="27" t="s">
        <v>474</v>
      </c>
    </row>
    <row r="64" ht="30" customHeight="1" spans="1:10">
      <c r="A64" s="179" t="s">
        <v>301</v>
      </c>
      <c r="B64" s="27" t="s">
        <v>466</v>
      </c>
      <c r="C64" s="27" t="s">
        <v>352</v>
      </c>
      <c r="D64" s="27" t="s">
        <v>353</v>
      </c>
      <c r="E64" s="27" t="s">
        <v>475</v>
      </c>
      <c r="F64" s="27" t="s">
        <v>323</v>
      </c>
      <c r="G64" s="27" t="s">
        <v>389</v>
      </c>
      <c r="H64" s="27" t="s">
        <v>330</v>
      </c>
      <c r="I64" s="27" t="s">
        <v>325</v>
      </c>
      <c r="J64" s="27" t="s">
        <v>476</v>
      </c>
    </row>
    <row r="65" ht="30" customHeight="1" spans="1:10">
      <c r="A65" s="179" t="s">
        <v>300</v>
      </c>
      <c r="B65" s="27" t="s">
        <v>477</v>
      </c>
      <c r="C65" s="27" t="s">
        <v>320</v>
      </c>
      <c r="D65" s="27" t="s">
        <v>321</v>
      </c>
      <c r="E65" s="27" t="s">
        <v>478</v>
      </c>
      <c r="F65" s="27" t="s">
        <v>323</v>
      </c>
      <c r="G65" s="27" t="s">
        <v>83</v>
      </c>
      <c r="H65" s="27" t="s">
        <v>427</v>
      </c>
      <c r="I65" s="27" t="s">
        <v>325</v>
      </c>
      <c r="J65" s="27" t="s">
        <v>479</v>
      </c>
    </row>
    <row r="66" ht="30" customHeight="1" spans="1:10">
      <c r="A66" s="179" t="s">
        <v>300</v>
      </c>
      <c r="B66" s="27" t="s">
        <v>477</v>
      </c>
      <c r="C66" s="27" t="s">
        <v>320</v>
      </c>
      <c r="D66" s="27" t="s">
        <v>327</v>
      </c>
      <c r="E66" s="27" t="s">
        <v>480</v>
      </c>
      <c r="F66" s="27" t="s">
        <v>323</v>
      </c>
      <c r="G66" s="27" t="s">
        <v>381</v>
      </c>
      <c r="H66" s="27" t="s">
        <v>330</v>
      </c>
      <c r="I66" s="27" t="s">
        <v>325</v>
      </c>
      <c r="J66" s="27" t="s">
        <v>481</v>
      </c>
    </row>
    <row r="67" ht="30" customHeight="1" spans="1:10">
      <c r="A67" s="179" t="s">
        <v>300</v>
      </c>
      <c r="B67" s="27" t="s">
        <v>477</v>
      </c>
      <c r="C67" s="27" t="s">
        <v>320</v>
      </c>
      <c r="D67" s="27" t="s">
        <v>327</v>
      </c>
      <c r="E67" s="27" t="s">
        <v>482</v>
      </c>
      <c r="F67" s="27" t="s">
        <v>348</v>
      </c>
      <c r="G67" s="27" t="s">
        <v>381</v>
      </c>
      <c r="H67" s="27" t="s">
        <v>330</v>
      </c>
      <c r="I67" s="27" t="s">
        <v>325</v>
      </c>
      <c r="J67" s="27" t="s">
        <v>483</v>
      </c>
    </row>
    <row r="68" ht="30" customHeight="1" spans="1:10">
      <c r="A68" s="179" t="s">
        <v>300</v>
      </c>
      <c r="B68" s="27" t="s">
        <v>477</v>
      </c>
      <c r="C68" s="27" t="s">
        <v>320</v>
      </c>
      <c r="D68" s="27" t="s">
        <v>332</v>
      </c>
      <c r="E68" s="27" t="s">
        <v>414</v>
      </c>
      <c r="F68" s="27" t="s">
        <v>334</v>
      </c>
      <c r="G68" s="27" t="s">
        <v>484</v>
      </c>
      <c r="H68" s="27" t="s">
        <v>336</v>
      </c>
      <c r="I68" s="27" t="s">
        <v>325</v>
      </c>
      <c r="J68" s="27" t="s">
        <v>337</v>
      </c>
    </row>
    <row r="69" ht="30" customHeight="1" spans="1:10">
      <c r="A69" s="179" t="s">
        <v>300</v>
      </c>
      <c r="B69" s="27" t="s">
        <v>477</v>
      </c>
      <c r="C69" s="27" t="s">
        <v>320</v>
      </c>
      <c r="D69" s="27" t="s">
        <v>332</v>
      </c>
      <c r="E69" s="27" t="s">
        <v>485</v>
      </c>
      <c r="F69" s="27" t="s">
        <v>334</v>
      </c>
      <c r="G69" s="27" t="s">
        <v>484</v>
      </c>
      <c r="H69" s="27" t="s">
        <v>336</v>
      </c>
      <c r="I69" s="27" t="s">
        <v>325</v>
      </c>
      <c r="J69" s="27" t="s">
        <v>486</v>
      </c>
    </row>
    <row r="70" ht="30" customHeight="1" spans="1:10">
      <c r="A70" s="179" t="s">
        <v>300</v>
      </c>
      <c r="B70" s="27" t="s">
        <v>477</v>
      </c>
      <c r="C70" s="27" t="s">
        <v>320</v>
      </c>
      <c r="D70" s="27" t="s">
        <v>340</v>
      </c>
      <c r="E70" s="27" t="s">
        <v>341</v>
      </c>
      <c r="F70" s="27" t="s">
        <v>334</v>
      </c>
      <c r="G70" s="27" t="s">
        <v>81</v>
      </c>
      <c r="H70" s="27" t="s">
        <v>367</v>
      </c>
      <c r="I70" s="27" t="s">
        <v>325</v>
      </c>
      <c r="J70" s="27" t="s">
        <v>397</v>
      </c>
    </row>
    <row r="71" ht="30" customHeight="1" spans="1:10">
      <c r="A71" s="179" t="s">
        <v>300</v>
      </c>
      <c r="B71" s="27" t="s">
        <v>477</v>
      </c>
      <c r="C71" s="27" t="s">
        <v>345</v>
      </c>
      <c r="D71" s="27" t="s">
        <v>346</v>
      </c>
      <c r="E71" s="27" t="s">
        <v>487</v>
      </c>
      <c r="F71" s="27" t="s">
        <v>348</v>
      </c>
      <c r="G71" s="27" t="s">
        <v>488</v>
      </c>
      <c r="H71" s="27" t="s">
        <v>350</v>
      </c>
      <c r="I71" s="27" t="s">
        <v>351</v>
      </c>
      <c r="J71" s="27" t="s">
        <v>489</v>
      </c>
    </row>
    <row r="72" ht="30" customHeight="1" spans="1:10">
      <c r="A72" s="179" t="s">
        <v>300</v>
      </c>
      <c r="B72" s="27" t="s">
        <v>477</v>
      </c>
      <c r="C72" s="27" t="s">
        <v>352</v>
      </c>
      <c r="D72" s="27" t="s">
        <v>353</v>
      </c>
      <c r="E72" s="27" t="s">
        <v>490</v>
      </c>
      <c r="F72" s="27" t="s">
        <v>323</v>
      </c>
      <c r="G72" s="27" t="s">
        <v>389</v>
      </c>
      <c r="H72" s="27" t="s">
        <v>330</v>
      </c>
      <c r="I72" s="27" t="s">
        <v>325</v>
      </c>
      <c r="J72" s="27" t="s">
        <v>491</v>
      </c>
    </row>
    <row r="73" ht="30" customHeight="1" spans="1:10">
      <c r="A73" s="179" t="s">
        <v>279</v>
      </c>
      <c r="B73" s="27" t="s">
        <v>492</v>
      </c>
      <c r="C73" s="27" t="s">
        <v>320</v>
      </c>
      <c r="D73" s="27" t="s">
        <v>321</v>
      </c>
      <c r="E73" s="27" t="s">
        <v>493</v>
      </c>
      <c r="F73" s="27" t="s">
        <v>323</v>
      </c>
      <c r="G73" s="27" t="s">
        <v>85</v>
      </c>
      <c r="H73" s="27" t="s">
        <v>494</v>
      </c>
      <c r="I73" s="27" t="s">
        <v>325</v>
      </c>
      <c r="J73" s="27" t="s">
        <v>495</v>
      </c>
    </row>
    <row r="74" ht="30" customHeight="1" spans="1:10">
      <c r="A74" s="179" t="s">
        <v>279</v>
      </c>
      <c r="B74" s="27" t="s">
        <v>492</v>
      </c>
      <c r="C74" s="27" t="s">
        <v>320</v>
      </c>
      <c r="D74" s="27" t="s">
        <v>327</v>
      </c>
      <c r="E74" s="27" t="s">
        <v>496</v>
      </c>
      <c r="F74" s="27" t="s">
        <v>323</v>
      </c>
      <c r="G74" s="27" t="s">
        <v>410</v>
      </c>
      <c r="H74" s="27" t="s">
        <v>330</v>
      </c>
      <c r="I74" s="27" t="s">
        <v>325</v>
      </c>
      <c r="J74" s="27" t="s">
        <v>497</v>
      </c>
    </row>
    <row r="75" ht="30" customHeight="1" spans="1:10">
      <c r="A75" s="179" t="s">
        <v>279</v>
      </c>
      <c r="B75" s="27" t="s">
        <v>492</v>
      </c>
      <c r="C75" s="27" t="s">
        <v>320</v>
      </c>
      <c r="D75" s="27" t="s">
        <v>332</v>
      </c>
      <c r="E75" s="27" t="s">
        <v>414</v>
      </c>
      <c r="F75" s="27" t="s">
        <v>334</v>
      </c>
      <c r="G75" s="27" t="s">
        <v>498</v>
      </c>
      <c r="H75" s="27" t="s">
        <v>367</v>
      </c>
      <c r="I75" s="27" t="s">
        <v>351</v>
      </c>
      <c r="J75" s="27" t="s">
        <v>344</v>
      </c>
    </row>
    <row r="76" ht="30" customHeight="1" spans="1:10">
      <c r="A76" s="179" t="s">
        <v>279</v>
      </c>
      <c r="B76" s="27" t="s">
        <v>492</v>
      </c>
      <c r="C76" s="27" t="s">
        <v>320</v>
      </c>
      <c r="D76" s="27" t="s">
        <v>332</v>
      </c>
      <c r="E76" s="27" t="s">
        <v>499</v>
      </c>
      <c r="F76" s="27" t="s">
        <v>348</v>
      </c>
      <c r="G76" s="27" t="s">
        <v>500</v>
      </c>
      <c r="H76" s="27" t="s">
        <v>336</v>
      </c>
      <c r="I76" s="27" t="s">
        <v>351</v>
      </c>
      <c r="J76" s="27" t="s">
        <v>501</v>
      </c>
    </row>
    <row r="77" ht="30" customHeight="1" spans="1:10">
      <c r="A77" s="179" t="s">
        <v>279</v>
      </c>
      <c r="B77" s="27" t="s">
        <v>492</v>
      </c>
      <c r="C77" s="27" t="s">
        <v>320</v>
      </c>
      <c r="D77" s="27" t="s">
        <v>340</v>
      </c>
      <c r="E77" s="27" t="s">
        <v>341</v>
      </c>
      <c r="F77" s="27" t="s">
        <v>334</v>
      </c>
      <c r="G77" s="27" t="s">
        <v>498</v>
      </c>
      <c r="H77" s="27" t="s">
        <v>367</v>
      </c>
      <c r="I77" s="27" t="s">
        <v>325</v>
      </c>
      <c r="J77" s="27" t="s">
        <v>397</v>
      </c>
    </row>
    <row r="78" ht="30" customHeight="1" spans="1:10">
      <c r="A78" s="179" t="s">
        <v>279</v>
      </c>
      <c r="B78" s="27" t="s">
        <v>492</v>
      </c>
      <c r="C78" s="27" t="s">
        <v>345</v>
      </c>
      <c r="D78" s="27" t="s">
        <v>346</v>
      </c>
      <c r="E78" s="27" t="s">
        <v>502</v>
      </c>
      <c r="F78" s="27" t="s">
        <v>348</v>
      </c>
      <c r="G78" s="27" t="s">
        <v>503</v>
      </c>
      <c r="H78" s="27" t="s">
        <v>350</v>
      </c>
      <c r="I78" s="27" t="s">
        <v>351</v>
      </c>
      <c r="J78" s="27" t="s">
        <v>504</v>
      </c>
    </row>
    <row r="79" ht="30" customHeight="1" spans="1:10">
      <c r="A79" s="179" t="s">
        <v>279</v>
      </c>
      <c r="B79" s="27" t="s">
        <v>492</v>
      </c>
      <c r="C79" s="27" t="s">
        <v>352</v>
      </c>
      <c r="D79" s="27" t="s">
        <v>353</v>
      </c>
      <c r="E79" s="27" t="s">
        <v>505</v>
      </c>
      <c r="F79" s="27" t="s">
        <v>323</v>
      </c>
      <c r="G79" s="27" t="s">
        <v>389</v>
      </c>
      <c r="H79" s="27" t="s">
        <v>330</v>
      </c>
      <c r="I79" s="27" t="s">
        <v>325</v>
      </c>
      <c r="J79" s="27" t="s">
        <v>506</v>
      </c>
    </row>
  </sheetData>
  <mergeCells count="24">
    <mergeCell ref="A2:J2"/>
    <mergeCell ref="A3:H3"/>
    <mergeCell ref="A7:A13"/>
    <mergeCell ref="A14:A20"/>
    <mergeCell ref="A21:A26"/>
    <mergeCell ref="A27:A31"/>
    <mergeCell ref="A32:A40"/>
    <mergeCell ref="A41:A47"/>
    <mergeCell ref="A48:A53"/>
    <mergeCell ref="A54:A58"/>
    <mergeCell ref="A59:A64"/>
    <mergeCell ref="A65:A72"/>
    <mergeCell ref="A73:A79"/>
    <mergeCell ref="B7:B13"/>
    <mergeCell ref="B14:B20"/>
    <mergeCell ref="B21:B26"/>
    <mergeCell ref="B27:B31"/>
    <mergeCell ref="B32:B40"/>
    <mergeCell ref="B41:B47"/>
    <mergeCell ref="B48:B53"/>
    <mergeCell ref="B54:B58"/>
    <mergeCell ref="B59:B64"/>
    <mergeCell ref="B65:B72"/>
    <mergeCell ref="B73:B79"/>
  </mergeCells>
  <pageMargins left="0.75" right="0.75" top="1" bottom="1" header="0.5" footer="0.5"/>
  <pageSetup paperSize="9" scale="49" fitToWidth="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8"/>
  <sheetViews>
    <sheetView showZeros="0" view="pageBreakPreview" zoomScaleNormal="100" workbookViewId="0">
      <selection activeCell="D5" sqref="D5"/>
    </sheetView>
  </sheetViews>
  <sheetFormatPr defaultColWidth="8.57407407407407" defaultRowHeight="12.75" customHeight="1" outlineLevelRow="7" outlineLevelCol="4"/>
  <cols>
    <col min="1" max="1" width="14.5740740740741" customWidth="1"/>
    <col min="2" max="2" width="33.4259259259259" customWidth="1"/>
    <col min="3" max="3" width="26.712962962963" customWidth="1"/>
    <col min="4" max="4" width="30.1388888888889" customWidth="1"/>
    <col min="5" max="5" width="30.8518518518519" customWidth="1"/>
  </cols>
  <sheetData>
    <row r="1" ht="17.25" customHeight="1" spans="1:1">
      <c r="A1" s="158"/>
    </row>
    <row r="2" ht="41.25" customHeight="1" spans="1:1">
      <c r="A2" s="34" t="str">
        <f>"2025"&amp;"年部门政府性基金预算支出预算表"</f>
        <v>2025年部门政府性基金预算支出预算表</v>
      </c>
    </row>
    <row r="3" ht="17.25" customHeight="1" spans="1:5">
      <c r="A3" s="159" t="str">
        <f>"单位名称："&amp;"昆明经济技术开发区第一中学"</f>
        <v>单位名称：昆明经济技术开发区第一中学</v>
      </c>
      <c r="C3" s="158"/>
      <c r="E3" s="160" t="s">
        <v>0</v>
      </c>
    </row>
    <row r="4" ht="21.75" customHeight="1" spans="1:5">
      <c r="A4" s="161" t="s">
        <v>154</v>
      </c>
      <c r="B4" s="162"/>
      <c r="C4" s="161" t="s">
        <v>507</v>
      </c>
      <c r="D4" s="163"/>
      <c r="E4" s="162"/>
    </row>
    <row r="5" ht="29.25" customHeight="1" spans="1:5">
      <c r="A5" s="164" t="s">
        <v>64</v>
      </c>
      <c r="B5" s="164" t="s">
        <v>65</v>
      </c>
      <c r="C5" s="165" t="s">
        <v>49</v>
      </c>
      <c r="D5" s="165" t="s">
        <v>67</v>
      </c>
      <c r="E5" s="165" t="s">
        <v>68</v>
      </c>
    </row>
    <row r="6" ht="15" customHeight="1" spans="1:5">
      <c r="A6" s="166">
        <v>1</v>
      </c>
      <c r="B6" s="166">
        <v>2</v>
      </c>
      <c r="C6" s="166">
        <v>3</v>
      </c>
      <c r="D6" s="166">
        <v>4</v>
      </c>
      <c r="E6" s="166">
        <v>5</v>
      </c>
    </row>
    <row r="7" ht="20.25" customHeight="1" spans="1:5">
      <c r="A7" s="27"/>
      <c r="B7" s="27"/>
      <c r="C7" s="23"/>
      <c r="D7" s="23"/>
      <c r="E7" s="23"/>
    </row>
    <row r="8" ht="18.75" customHeight="1" spans="1:5">
      <c r="A8" s="167" t="s">
        <v>49</v>
      </c>
      <c r="B8" s="167"/>
      <c r="C8" s="23"/>
      <c r="D8" s="23"/>
      <c r="E8" s="168"/>
    </row>
  </sheetData>
  <mergeCells count="6">
    <mergeCell ref="A1:E1"/>
    <mergeCell ref="A2:E2"/>
    <mergeCell ref="A3:B3"/>
    <mergeCell ref="A4:B4"/>
    <mergeCell ref="C4:E4"/>
    <mergeCell ref="A8:B8"/>
  </mergeCells>
  <pageMargins left="0.75" right="0.75" top="1" bottom="1" header="0.5" footer="0.5"/>
  <pageSetup paperSize="9" scale="97" fitToWidth="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V14"/>
  <sheetViews>
    <sheetView showZeros="0" view="pageBreakPreview" zoomScaleNormal="100" topLeftCell="N1" workbookViewId="0">
      <selection activeCell="T34" sqref="T34"/>
    </sheetView>
  </sheetViews>
  <sheetFormatPr defaultColWidth="9.13888888888889" defaultRowHeight="14.25" customHeight="1"/>
  <cols>
    <col min="1" max="2" width="32.5740740740741" customWidth="1"/>
    <col min="3" max="3" width="41.1388888888889" customWidth="1"/>
    <col min="4" max="4" width="24.4259259259259" customWidth="1"/>
    <col min="5" max="5" width="21.287037037037" customWidth="1"/>
    <col min="6" max="6" width="21.712962962963" customWidth="1"/>
    <col min="7" max="7" width="35.287037037037" customWidth="1"/>
    <col min="8" max="8" width="7.71296296296296" customWidth="1"/>
    <col min="9" max="9" width="11.1388888888889" customWidth="1"/>
    <col min="10" max="10" width="13.287037037037" customWidth="1"/>
    <col min="11" max="20" width="20" customWidth="1"/>
    <col min="21" max="21" width="19.8518518518519" customWidth="1"/>
    <col min="22" max="22" width="20" customWidth="1"/>
  </cols>
  <sheetData>
    <row r="1" ht="15.75" customHeight="1" spans="2:22">
      <c r="B1" s="100"/>
      <c r="C1" s="100"/>
      <c r="D1" s="100"/>
      <c r="E1" s="100"/>
      <c r="T1" s="149"/>
      <c r="U1" s="149"/>
      <c r="V1" s="150"/>
    </row>
    <row r="2" ht="41.25" customHeight="1" spans="1:22">
      <c r="A2" s="101" t="str">
        <f>"2025"&amp;"年部门政府采购预算表"</f>
        <v>2025年部门政府采购预算表</v>
      </c>
      <c r="B2" s="102"/>
      <c r="C2" s="102"/>
      <c r="D2" s="102"/>
      <c r="E2" s="102"/>
      <c r="F2" s="3"/>
      <c r="G2" s="3"/>
      <c r="H2" s="3"/>
      <c r="I2" s="3"/>
      <c r="J2" s="3"/>
      <c r="K2" s="3"/>
      <c r="L2" s="3"/>
      <c r="M2" s="3"/>
      <c r="N2" s="3"/>
      <c r="O2" s="102"/>
      <c r="P2" s="3"/>
      <c r="Q2" s="3"/>
      <c r="R2" s="102"/>
      <c r="S2" s="3"/>
      <c r="T2" s="102"/>
      <c r="U2" s="102"/>
      <c r="V2" s="3"/>
    </row>
    <row r="3" ht="18.75" customHeight="1" spans="1:22">
      <c r="A3" s="126" t="str">
        <f>"单位名称："&amp;"昆明经济技术开发区第一中学"</f>
        <v>单位名称：昆明经济技术开发区第一中学</v>
      </c>
      <c r="B3" s="105"/>
      <c r="C3" s="105"/>
      <c r="D3" s="105"/>
      <c r="E3" s="105"/>
      <c r="F3" s="6"/>
      <c r="G3" s="6"/>
      <c r="H3" s="6"/>
      <c r="I3" s="6"/>
      <c r="J3" s="6"/>
      <c r="K3" s="6"/>
      <c r="L3" s="6"/>
      <c r="M3" s="6"/>
      <c r="N3" s="6"/>
      <c r="T3" s="124"/>
      <c r="U3" s="124"/>
      <c r="V3" s="151" t="s">
        <v>0</v>
      </c>
    </row>
    <row r="4" ht="15.75" customHeight="1" spans="1:22">
      <c r="A4" s="9" t="s">
        <v>165</v>
      </c>
      <c r="B4" s="127" t="s">
        <v>166</v>
      </c>
      <c r="C4" s="127" t="s">
        <v>167</v>
      </c>
      <c r="D4" s="127" t="s">
        <v>169</v>
      </c>
      <c r="E4" s="127" t="s">
        <v>170</v>
      </c>
      <c r="F4" s="128" t="s">
        <v>508</v>
      </c>
      <c r="G4" s="128" t="s">
        <v>509</v>
      </c>
      <c r="H4" s="128" t="s">
        <v>510</v>
      </c>
      <c r="I4" s="128" t="s">
        <v>511</v>
      </c>
      <c r="J4" s="128" t="s">
        <v>512</v>
      </c>
      <c r="K4" s="141" t="s">
        <v>513</v>
      </c>
      <c r="L4" s="141"/>
      <c r="M4" s="141"/>
      <c r="N4" s="141"/>
      <c r="O4" s="142"/>
      <c r="P4" s="141"/>
      <c r="Q4" s="141"/>
      <c r="R4" s="152"/>
      <c r="S4" s="141"/>
      <c r="T4" s="142"/>
      <c r="U4" s="152"/>
      <c r="V4" s="153"/>
    </row>
    <row r="5" ht="17.25" customHeight="1" spans="1:22">
      <c r="A5" s="14"/>
      <c r="B5" s="129"/>
      <c r="C5" s="129"/>
      <c r="D5" s="129"/>
      <c r="E5" s="129"/>
      <c r="F5" s="130"/>
      <c r="G5" s="130"/>
      <c r="H5" s="130"/>
      <c r="I5" s="130"/>
      <c r="J5" s="130"/>
      <c r="K5" s="130" t="s">
        <v>49</v>
      </c>
      <c r="L5" s="130" t="s">
        <v>52</v>
      </c>
      <c r="M5" s="130" t="s">
        <v>53</v>
      </c>
      <c r="N5" s="130" t="s">
        <v>54</v>
      </c>
      <c r="O5" s="143" t="s">
        <v>55</v>
      </c>
      <c r="P5" s="144" t="s">
        <v>514</v>
      </c>
      <c r="Q5" s="144"/>
      <c r="R5" s="154"/>
      <c r="S5" s="144"/>
      <c r="T5" s="155"/>
      <c r="U5" s="131"/>
      <c r="V5" s="130" t="s">
        <v>515</v>
      </c>
    </row>
    <row r="6" ht="54" customHeight="1" spans="1:22">
      <c r="A6" s="18"/>
      <c r="B6" s="131"/>
      <c r="C6" s="131"/>
      <c r="D6" s="131"/>
      <c r="E6" s="131"/>
      <c r="F6" s="132"/>
      <c r="G6" s="132"/>
      <c r="H6" s="132"/>
      <c r="I6" s="132"/>
      <c r="J6" s="132"/>
      <c r="K6" s="132"/>
      <c r="L6" s="132" t="s">
        <v>51</v>
      </c>
      <c r="M6" s="132"/>
      <c r="N6" s="132"/>
      <c r="O6" s="145"/>
      <c r="P6" s="132" t="s">
        <v>51</v>
      </c>
      <c r="Q6" s="132" t="s">
        <v>57</v>
      </c>
      <c r="R6" s="131" t="s">
        <v>59</v>
      </c>
      <c r="S6" s="132" t="s">
        <v>516</v>
      </c>
      <c r="T6" s="145" t="s">
        <v>60</v>
      </c>
      <c r="U6" s="131" t="s">
        <v>61</v>
      </c>
      <c r="V6" s="132"/>
    </row>
    <row r="7" ht="18" customHeight="1" spans="1:22">
      <c r="A7" s="133">
        <v>1</v>
      </c>
      <c r="B7" s="134" t="s">
        <v>75</v>
      </c>
      <c r="C7" s="135" t="s">
        <v>76</v>
      </c>
      <c r="D7" s="135" t="s">
        <v>77</v>
      </c>
      <c r="E7" s="134" t="s">
        <v>78</v>
      </c>
      <c r="F7" s="135" t="s">
        <v>79</v>
      </c>
      <c r="G7" s="135" t="s">
        <v>80</v>
      </c>
      <c r="H7" s="136" t="s">
        <v>81</v>
      </c>
      <c r="I7" s="135" t="s">
        <v>82</v>
      </c>
      <c r="J7" s="135" t="s">
        <v>83</v>
      </c>
      <c r="K7" s="136" t="s">
        <v>84</v>
      </c>
      <c r="L7" s="135" t="s">
        <v>85</v>
      </c>
      <c r="M7" s="136" t="s">
        <v>86</v>
      </c>
      <c r="N7" s="135" t="s">
        <v>87</v>
      </c>
      <c r="O7" s="135" t="s">
        <v>88</v>
      </c>
      <c r="P7" s="136" t="s">
        <v>256</v>
      </c>
      <c r="Q7" s="135" t="s">
        <v>257</v>
      </c>
      <c r="R7" s="134" t="s">
        <v>258</v>
      </c>
      <c r="S7" s="135" t="s">
        <v>259</v>
      </c>
      <c r="T7" s="135" t="s">
        <v>260</v>
      </c>
      <c r="U7" s="135" t="s">
        <v>261</v>
      </c>
      <c r="V7" s="135" t="s">
        <v>262</v>
      </c>
    </row>
    <row r="8" ht="21" customHeight="1" spans="1:22">
      <c r="A8" s="110" t="s">
        <v>177</v>
      </c>
      <c r="B8" s="137" t="s">
        <v>63</v>
      </c>
      <c r="C8" s="137" t="s">
        <v>276</v>
      </c>
      <c r="D8" s="137" t="s">
        <v>97</v>
      </c>
      <c r="E8" s="137" t="s">
        <v>98</v>
      </c>
      <c r="F8" s="138" t="s">
        <v>517</v>
      </c>
      <c r="G8" s="138" t="s">
        <v>517</v>
      </c>
      <c r="H8" s="138" t="s">
        <v>343</v>
      </c>
      <c r="I8" s="146">
        <v>1</v>
      </c>
      <c r="J8" s="118">
        <v>357480</v>
      </c>
      <c r="K8" s="118">
        <v>357480</v>
      </c>
      <c r="L8" s="118">
        <v>357480</v>
      </c>
      <c r="M8" s="118"/>
      <c r="N8" s="118"/>
      <c r="O8" s="147"/>
      <c r="P8" s="118"/>
      <c r="Q8" s="118"/>
      <c r="R8" s="147"/>
      <c r="S8" s="118"/>
      <c r="T8" s="147"/>
      <c r="U8" s="147"/>
      <c r="V8" s="156"/>
    </row>
    <row r="9" ht="21" customHeight="1" spans="1:22">
      <c r="A9" s="110" t="s">
        <v>177</v>
      </c>
      <c r="B9" s="137" t="s">
        <v>63</v>
      </c>
      <c r="C9" s="137" t="s">
        <v>279</v>
      </c>
      <c r="D9" s="137" t="s">
        <v>97</v>
      </c>
      <c r="E9" s="137" t="s">
        <v>98</v>
      </c>
      <c r="F9" s="138" t="s">
        <v>518</v>
      </c>
      <c r="G9" s="138" t="s">
        <v>518</v>
      </c>
      <c r="H9" s="138" t="s">
        <v>343</v>
      </c>
      <c r="I9" s="146">
        <v>1</v>
      </c>
      <c r="J9" s="118">
        <v>1198000</v>
      </c>
      <c r="K9" s="118">
        <v>1198000</v>
      </c>
      <c r="L9" s="118">
        <v>1198000</v>
      </c>
      <c r="M9" s="118"/>
      <c r="N9" s="118"/>
      <c r="O9" s="147"/>
      <c r="P9" s="118"/>
      <c r="Q9" s="118"/>
      <c r="R9" s="147"/>
      <c r="S9" s="118"/>
      <c r="T9" s="147"/>
      <c r="U9" s="147"/>
      <c r="V9" s="27"/>
    </row>
    <row r="10" ht="21" customHeight="1" spans="1:22">
      <c r="A10" s="110" t="s">
        <v>177</v>
      </c>
      <c r="B10" s="137" t="s">
        <v>63</v>
      </c>
      <c r="C10" s="137" t="s">
        <v>282</v>
      </c>
      <c r="D10" s="137" t="s">
        <v>97</v>
      </c>
      <c r="E10" s="137" t="s">
        <v>98</v>
      </c>
      <c r="F10" s="138" t="s">
        <v>519</v>
      </c>
      <c r="G10" s="138" t="s">
        <v>519</v>
      </c>
      <c r="H10" s="138" t="s">
        <v>520</v>
      </c>
      <c r="I10" s="146">
        <v>4</v>
      </c>
      <c r="J10" s="118">
        <v>20000</v>
      </c>
      <c r="K10" s="118">
        <v>80000</v>
      </c>
      <c r="L10" s="118"/>
      <c r="M10" s="118"/>
      <c r="N10" s="118"/>
      <c r="O10" s="147"/>
      <c r="P10" s="118">
        <v>80000</v>
      </c>
      <c r="Q10" s="118"/>
      <c r="R10" s="147"/>
      <c r="S10" s="118"/>
      <c r="T10" s="147"/>
      <c r="U10" s="147">
        <v>80000</v>
      </c>
      <c r="V10" s="27"/>
    </row>
    <row r="11" ht="21" customHeight="1" spans="1:22">
      <c r="A11" s="110" t="s">
        <v>177</v>
      </c>
      <c r="B11" s="137" t="s">
        <v>63</v>
      </c>
      <c r="C11" s="137" t="s">
        <v>282</v>
      </c>
      <c r="D11" s="137" t="s">
        <v>97</v>
      </c>
      <c r="E11" s="137" t="s">
        <v>98</v>
      </c>
      <c r="F11" s="138" t="s">
        <v>521</v>
      </c>
      <c r="G11" s="138" t="s">
        <v>521</v>
      </c>
      <c r="H11" s="138" t="s">
        <v>343</v>
      </c>
      <c r="I11" s="146">
        <v>1</v>
      </c>
      <c r="J11" s="118">
        <v>15000</v>
      </c>
      <c r="K11" s="118">
        <v>15000</v>
      </c>
      <c r="L11" s="118"/>
      <c r="M11" s="118"/>
      <c r="N11" s="118"/>
      <c r="O11" s="147"/>
      <c r="P11" s="118">
        <v>15000</v>
      </c>
      <c r="Q11" s="118"/>
      <c r="R11" s="147"/>
      <c r="S11" s="118"/>
      <c r="T11" s="147"/>
      <c r="U11" s="147">
        <v>15000</v>
      </c>
      <c r="V11" s="27"/>
    </row>
    <row r="12" ht="21" customHeight="1" spans="1:22">
      <c r="A12" s="110" t="s">
        <v>177</v>
      </c>
      <c r="B12" s="137" t="s">
        <v>63</v>
      </c>
      <c r="C12" s="137" t="s">
        <v>230</v>
      </c>
      <c r="D12" s="137" t="s">
        <v>97</v>
      </c>
      <c r="E12" s="137" t="s">
        <v>98</v>
      </c>
      <c r="F12" s="138" t="s">
        <v>522</v>
      </c>
      <c r="G12" s="138" t="s">
        <v>233</v>
      </c>
      <c r="H12" s="138" t="s">
        <v>343</v>
      </c>
      <c r="I12" s="146">
        <v>1</v>
      </c>
      <c r="J12" s="118">
        <v>19600</v>
      </c>
      <c r="K12" s="118">
        <v>19600</v>
      </c>
      <c r="L12" s="118">
        <v>19600</v>
      </c>
      <c r="M12" s="118"/>
      <c r="N12" s="118"/>
      <c r="O12" s="147"/>
      <c r="P12" s="118"/>
      <c r="Q12" s="118"/>
      <c r="R12" s="147"/>
      <c r="S12" s="118"/>
      <c r="T12" s="147"/>
      <c r="U12" s="147"/>
      <c r="V12" s="27"/>
    </row>
    <row r="13" ht="21" customHeight="1" spans="1:22">
      <c r="A13" s="110" t="s">
        <v>177</v>
      </c>
      <c r="B13" s="137" t="s">
        <v>63</v>
      </c>
      <c r="C13" s="137" t="s">
        <v>230</v>
      </c>
      <c r="D13" s="137" t="s">
        <v>97</v>
      </c>
      <c r="E13" s="137" t="s">
        <v>98</v>
      </c>
      <c r="F13" s="138" t="s">
        <v>523</v>
      </c>
      <c r="G13" s="138" t="s">
        <v>524</v>
      </c>
      <c r="H13" s="138" t="s">
        <v>343</v>
      </c>
      <c r="I13" s="146">
        <v>1</v>
      </c>
      <c r="J13" s="118">
        <v>4000</v>
      </c>
      <c r="K13" s="118">
        <v>4000</v>
      </c>
      <c r="L13" s="118">
        <v>4000</v>
      </c>
      <c r="M13" s="118"/>
      <c r="N13" s="118"/>
      <c r="O13" s="147"/>
      <c r="P13" s="118"/>
      <c r="Q13" s="118"/>
      <c r="R13" s="147"/>
      <c r="S13" s="118"/>
      <c r="T13" s="147"/>
      <c r="U13" s="147"/>
      <c r="V13" s="27"/>
    </row>
    <row r="14" ht="21" customHeight="1" spans="1:22">
      <c r="A14" s="112" t="s">
        <v>157</v>
      </c>
      <c r="B14" s="139"/>
      <c r="C14" s="139"/>
      <c r="D14" s="139"/>
      <c r="E14" s="139"/>
      <c r="F14" s="140"/>
      <c r="G14" s="140"/>
      <c r="H14" s="140"/>
      <c r="I14" s="112"/>
      <c r="J14" s="148"/>
      <c r="K14" s="147">
        <v>1674080</v>
      </c>
      <c r="L14" s="147">
        <v>1579080</v>
      </c>
      <c r="M14" s="147"/>
      <c r="N14" s="147"/>
      <c r="O14" s="147"/>
      <c r="P14" s="147">
        <v>95000</v>
      </c>
      <c r="Q14" s="147"/>
      <c r="R14" s="147"/>
      <c r="S14" s="147"/>
      <c r="T14" s="147"/>
      <c r="U14" s="147">
        <v>95000</v>
      </c>
      <c r="V14" s="157"/>
    </row>
  </sheetData>
  <mergeCells count="21">
    <mergeCell ref="A2:V2"/>
    <mergeCell ref="A3:J3"/>
    <mergeCell ref="K4:V4"/>
    <mergeCell ref="P5:U5"/>
    <mergeCell ref="A14:J14"/>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V5:V6"/>
  </mergeCells>
  <pageMargins left="0.75" right="0.75" top="1" bottom="1" header="0.5" footer="0.5"/>
  <pageSetup paperSize="9" scale="27"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view="pageBreakPreview" zoomScaleNormal="100" topLeftCell="K1" workbookViewId="0">
      <selection activeCell="R20" sqref="R20"/>
    </sheetView>
  </sheetViews>
  <sheetFormatPr defaultColWidth="9.13888888888889" defaultRowHeight="14.25" customHeight="1"/>
  <cols>
    <col min="1" max="3" width="39.1388888888889" customWidth="1"/>
    <col min="4" max="4" width="27.5740740740741" customWidth="1"/>
    <col min="5" max="5" width="17.5740740740741" customWidth="1"/>
    <col min="6" max="6" width="28.1388888888889" customWidth="1"/>
    <col min="7" max="8" width="39.1388888888889" customWidth="1"/>
    <col min="9" max="17" width="20.4259259259259" customWidth="1"/>
    <col min="18" max="19" width="20.287037037037" customWidth="1"/>
    <col min="20" max="20" width="20.4259259259259" customWidth="1"/>
  </cols>
  <sheetData>
    <row r="1" ht="16.5" customHeight="1" spans="1:20">
      <c r="A1" s="99"/>
      <c r="B1" s="100"/>
      <c r="C1" s="100"/>
      <c r="D1" s="100"/>
      <c r="E1" s="100"/>
      <c r="F1" s="99"/>
      <c r="G1" s="99"/>
      <c r="H1" s="99"/>
      <c r="I1" s="99"/>
      <c r="J1" s="99"/>
      <c r="K1" s="99"/>
      <c r="L1" s="99"/>
      <c r="M1" s="115"/>
      <c r="N1" s="99"/>
      <c r="O1" s="99"/>
      <c r="P1" s="100"/>
      <c r="Q1" s="99"/>
      <c r="R1" s="121"/>
      <c r="S1" s="122"/>
      <c r="T1" s="122"/>
    </row>
    <row r="2" ht="41.25" customHeight="1" spans="1:20">
      <c r="A2" s="101" t="s">
        <v>525</v>
      </c>
      <c r="B2" s="102"/>
      <c r="C2" s="102"/>
      <c r="D2" s="102"/>
      <c r="E2" s="102"/>
      <c r="F2" s="103"/>
      <c r="G2" s="103"/>
      <c r="H2" s="103"/>
      <c r="I2" s="103"/>
      <c r="J2" s="103"/>
      <c r="K2" s="103"/>
      <c r="L2" s="103"/>
      <c r="M2" s="116"/>
      <c r="N2" s="103"/>
      <c r="O2" s="103"/>
      <c r="P2" s="102"/>
      <c r="Q2" s="103"/>
      <c r="R2" s="116"/>
      <c r="S2" s="102"/>
      <c r="T2" s="103"/>
    </row>
    <row r="3" ht="18.75" customHeight="1" spans="1:20">
      <c r="A3" s="104" t="str">
        <f>"单位名称："&amp;"昆明经济技术开发区第一中学"</f>
        <v>单位名称：昆明经济技术开发区第一中学</v>
      </c>
      <c r="B3" s="105"/>
      <c r="C3" s="105"/>
      <c r="D3" s="105"/>
      <c r="E3" s="105"/>
      <c r="F3" s="106"/>
      <c r="G3" s="106"/>
      <c r="H3" s="106"/>
      <c r="I3" s="106"/>
      <c r="J3" s="106"/>
      <c r="K3" s="106"/>
      <c r="L3" s="106"/>
      <c r="M3" s="115"/>
      <c r="N3" s="99"/>
      <c r="O3" s="99"/>
      <c r="P3" s="100"/>
      <c r="Q3" s="99"/>
      <c r="R3" s="123"/>
      <c r="S3" s="124"/>
      <c r="T3" s="124" t="s">
        <v>0</v>
      </c>
    </row>
    <row r="4" ht="15.75" customHeight="1" spans="1:20">
      <c r="A4" s="107" t="s">
        <v>165</v>
      </c>
      <c r="B4" s="108" t="s">
        <v>166</v>
      </c>
      <c r="C4" s="108" t="s">
        <v>167</v>
      </c>
      <c r="D4" s="108" t="s">
        <v>526</v>
      </c>
      <c r="E4" s="108" t="s">
        <v>169</v>
      </c>
      <c r="F4" s="107" t="s">
        <v>170</v>
      </c>
      <c r="G4" s="107" t="s">
        <v>527</v>
      </c>
      <c r="H4" s="107" t="s">
        <v>528</v>
      </c>
      <c r="I4" s="107" t="s">
        <v>513</v>
      </c>
      <c r="J4" s="107"/>
      <c r="K4" s="107"/>
      <c r="L4" s="107"/>
      <c r="M4" s="117"/>
      <c r="N4" s="107"/>
      <c r="O4" s="107"/>
      <c r="P4" s="108"/>
      <c r="Q4" s="107"/>
      <c r="R4" s="117"/>
      <c r="S4" s="108"/>
      <c r="T4" s="107"/>
    </row>
    <row r="5" ht="17.25" customHeight="1" spans="1:20">
      <c r="A5" s="107"/>
      <c r="B5" s="108"/>
      <c r="C5" s="108"/>
      <c r="D5" s="108"/>
      <c r="E5" s="108"/>
      <c r="F5" s="107"/>
      <c r="G5" s="107"/>
      <c r="H5" s="107"/>
      <c r="I5" s="107" t="s">
        <v>49</v>
      </c>
      <c r="J5" s="107" t="s">
        <v>52</v>
      </c>
      <c r="K5" s="107" t="s">
        <v>529</v>
      </c>
      <c r="L5" s="107" t="s">
        <v>54</v>
      </c>
      <c r="M5" s="117" t="s">
        <v>530</v>
      </c>
      <c r="N5" s="107" t="s">
        <v>514</v>
      </c>
      <c r="O5" s="107"/>
      <c r="P5" s="108"/>
      <c r="Q5" s="107"/>
      <c r="R5" s="117"/>
      <c r="S5" s="108"/>
      <c r="T5" s="107" t="s">
        <v>515</v>
      </c>
    </row>
    <row r="6" ht="54" customHeight="1" spans="1:20">
      <c r="A6" s="107"/>
      <c r="B6" s="108"/>
      <c r="C6" s="108"/>
      <c r="D6" s="108"/>
      <c r="E6" s="108"/>
      <c r="F6" s="107"/>
      <c r="G6" s="107"/>
      <c r="H6" s="107"/>
      <c r="I6" s="107"/>
      <c r="J6" s="107" t="s">
        <v>51</v>
      </c>
      <c r="K6" s="107"/>
      <c r="L6" s="107"/>
      <c r="M6" s="117"/>
      <c r="N6" s="107" t="s">
        <v>51</v>
      </c>
      <c r="O6" s="107" t="s">
        <v>57</v>
      </c>
      <c r="P6" s="108" t="s">
        <v>59</v>
      </c>
      <c r="Q6" s="107" t="s">
        <v>58</v>
      </c>
      <c r="R6" s="117" t="s">
        <v>60</v>
      </c>
      <c r="S6" s="108" t="s">
        <v>61</v>
      </c>
      <c r="T6" s="107"/>
    </row>
    <row r="7" ht="17.25" customHeight="1" spans="1:20">
      <c r="A7" s="109">
        <v>1</v>
      </c>
      <c r="B7" s="108">
        <v>2</v>
      </c>
      <c r="C7" s="109">
        <v>3</v>
      </c>
      <c r="D7" s="109">
        <v>4</v>
      </c>
      <c r="E7" s="108">
        <v>5</v>
      </c>
      <c r="F7" s="109">
        <v>6</v>
      </c>
      <c r="G7" s="109">
        <v>7</v>
      </c>
      <c r="H7" s="109">
        <v>8</v>
      </c>
      <c r="I7" s="109">
        <v>9</v>
      </c>
      <c r="J7" s="109">
        <v>10</v>
      </c>
      <c r="K7" s="109">
        <v>11</v>
      </c>
      <c r="L7" s="109">
        <v>12</v>
      </c>
      <c r="M7" s="109">
        <v>13</v>
      </c>
      <c r="N7" s="109">
        <v>14</v>
      </c>
      <c r="O7" s="109">
        <v>15</v>
      </c>
      <c r="P7" s="109">
        <v>16</v>
      </c>
      <c r="Q7" s="109">
        <v>17</v>
      </c>
      <c r="R7" s="109">
        <v>18</v>
      </c>
      <c r="S7" s="109">
        <v>19</v>
      </c>
      <c r="T7" s="109">
        <v>20</v>
      </c>
    </row>
    <row r="8" ht="21" customHeight="1" spans="1:20">
      <c r="A8" s="110"/>
      <c r="B8" s="111"/>
      <c r="C8" s="111"/>
      <c r="D8" s="111"/>
      <c r="E8" s="111"/>
      <c r="F8" s="110"/>
      <c r="G8" s="110"/>
      <c r="H8" s="110"/>
      <c r="I8" s="118"/>
      <c r="J8" s="118"/>
      <c r="K8" s="118"/>
      <c r="L8" s="118"/>
      <c r="M8" s="119"/>
      <c r="N8" s="118"/>
      <c r="O8" s="118"/>
      <c r="P8" s="120"/>
      <c r="Q8" s="118"/>
      <c r="R8" s="119"/>
      <c r="S8" s="119"/>
      <c r="T8" s="125"/>
    </row>
    <row r="9" ht="21" customHeight="1" spans="1:20">
      <c r="A9" s="112" t="s">
        <v>157</v>
      </c>
      <c r="B9" s="111"/>
      <c r="C9" s="111"/>
      <c r="D9" s="111"/>
      <c r="E9" s="111"/>
      <c r="F9" s="113"/>
      <c r="G9" s="113"/>
      <c r="H9" s="114"/>
      <c r="I9" s="119"/>
      <c r="J9" s="119"/>
      <c r="K9" s="119"/>
      <c r="L9" s="119"/>
      <c r="M9" s="119"/>
      <c r="N9" s="119"/>
      <c r="O9" s="119"/>
      <c r="P9" s="120"/>
      <c r="Q9" s="119"/>
      <c r="R9" s="119"/>
      <c r="S9" s="119"/>
      <c r="T9" s="120"/>
    </row>
  </sheetData>
  <mergeCells count="20">
    <mergeCell ref="A2:T2"/>
    <mergeCell ref="A3:H3"/>
    <mergeCell ref="I3:S3"/>
    <mergeCell ref="I4:T4"/>
    <mergeCell ref="N5:S5"/>
    <mergeCell ref="A9:H9"/>
    <mergeCell ref="A4:A6"/>
    <mergeCell ref="B4:B6"/>
    <mergeCell ref="C4:C6"/>
    <mergeCell ref="D4:D6"/>
    <mergeCell ref="E4:E6"/>
    <mergeCell ref="F4:F6"/>
    <mergeCell ref="G4:G6"/>
    <mergeCell ref="H4:H6"/>
    <mergeCell ref="I5:I6"/>
    <mergeCell ref="J5:J6"/>
    <mergeCell ref="K5:K6"/>
    <mergeCell ref="L5:L6"/>
    <mergeCell ref="M5:M6"/>
    <mergeCell ref="T5:T6"/>
  </mergeCells>
  <pageMargins left="0.75" right="0.75" top="1" bottom="1" header="0.5" footer="0.5"/>
  <pageSetup paperSize="9" scale="25"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8"/>
  <sheetViews>
    <sheetView showZeros="0" workbookViewId="0">
      <selection activeCell="F22" sqref="F22"/>
    </sheetView>
  </sheetViews>
  <sheetFormatPr defaultColWidth="9.13888888888889" defaultRowHeight="14.25" customHeight="1" outlineLevelRow="7"/>
  <cols>
    <col min="1" max="1" width="37.7037037037037" style="65" customWidth="1"/>
    <col min="2" max="25" width="20" style="65" customWidth="1"/>
    <col min="26" max="16384" width="9.13888888888889" style="65"/>
  </cols>
  <sheetData>
    <row r="1" ht="17.25" customHeight="1" spans="4:25">
      <c r="D1" s="78"/>
      <c r="W1" s="77"/>
      <c r="X1" s="77"/>
      <c r="Y1" s="77" t="s">
        <v>531</v>
      </c>
    </row>
    <row r="2" ht="41.25" customHeight="1" spans="1:25">
      <c r="A2" s="79" t="str">
        <f>"2025"&amp;"年市对下转移支付预算表"</f>
        <v>2025年市对下转移支付预算表</v>
      </c>
      <c r="B2" s="67"/>
      <c r="C2" s="67"/>
      <c r="D2" s="67"/>
      <c r="E2" s="67"/>
      <c r="F2" s="67"/>
      <c r="G2" s="67"/>
      <c r="H2" s="67"/>
      <c r="I2" s="67"/>
      <c r="J2" s="67"/>
      <c r="K2" s="67"/>
      <c r="L2" s="67"/>
      <c r="M2" s="67"/>
      <c r="N2" s="67"/>
      <c r="O2" s="67"/>
      <c r="P2" s="67"/>
      <c r="Q2" s="67"/>
      <c r="R2" s="67"/>
      <c r="S2" s="67"/>
      <c r="T2" s="67"/>
      <c r="U2" s="67"/>
      <c r="V2" s="67"/>
      <c r="W2" s="68"/>
      <c r="X2" s="68"/>
      <c r="Y2" s="67"/>
    </row>
    <row r="3" ht="18" customHeight="1" spans="1:25">
      <c r="A3" s="80" t="str">
        <f>"单位名称："&amp;"昆明经济技术开发区第一中学"</f>
        <v>单位名称：昆明经济技术开发区第一中学</v>
      </c>
      <c r="B3" s="81"/>
      <c r="C3" s="81"/>
      <c r="D3" s="82"/>
      <c r="E3" s="83"/>
      <c r="F3" s="83"/>
      <c r="G3" s="83"/>
      <c r="H3" s="83"/>
      <c r="I3" s="83"/>
      <c r="W3" s="95"/>
      <c r="X3" s="95"/>
      <c r="Y3" s="95" t="s">
        <v>0</v>
      </c>
    </row>
    <row r="4" ht="19.5" customHeight="1" spans="1:25">
      <c r="A4" s="84" t="s">
        <v>532</v>
      </c>
      <c r="B4" s="85" t="s">
        <v>513</v>
      </c>
      <c r="C4" s="86"/>
      <c r="D4" s="86"/>
      <c r="E4" s="85" t="s">
        <v>533</v>
      </c>
      <c r="F4" s="86"/>
      <c r="G4" s="86"/>
      <c r="H4" s="86"/>
      <c r="I4" s="86"/>
      <c r="J4" s="86"/>
      <c r="K4" s="86"/>
      <c r="L4" s="86"/>
      <c r="M4" s="86"/>
      <c r="N4" s="86"/>
      <c r="O4" s="86"/>
      <c r="P4" s="86"/>
      <c r="Q4" s="86"/>
      <c r="R4" s="86"/>
      <c r="S4" s="86"/>
      <c r="T4" s="86"/>
      <c r="U4" s="86"/>
      <c r="V4" s="86"/>
      <c r="W4" s="96"/>
      <c r="X4" s="97"/>
      <c r="Y4" s="84" t="s">
        <v>534</v>
      </c>
    </row>
    <row r="5" ht="40.5" customHeight="1" spans="1:25">
      <c r="A5" s="87"/>
      <c r="B5" s="88" t="s">
        <v>49</v>
      </c>
      <c r="C5" s="89" t="s">
        <v>52</v>
      </c>
      <c r="D5" s="90" t="s">
        <v>529</v>
      </c>
      <c r="E5" s="91" t="s">
        <v>535</v>
      </c>
      <c r="F5" s="91" t="s">
        <v>536</v>
      </c>
      <c r="G5" s="91" t="s">
        <v>537</v>
      </c>
      <c r="H5" s="91" t="s">
        <v>538</v>
      </c>
      <c r="I5" s="91" t="s">
        <v>539</v>
      </c>
      <c r="J5" s="91" t="s">
        <v>540</v>
      </c>
      <c r="K5" s="91" t="s">
        <v>541</v>
      </c>
      <c r="L5" s="91" t="s">
        <v>542</v>
      </c>
      <c r="M5" s="91" t="s">
        <v>543</v>
      </c>
      <c r="N5" s="91" t="s">
        <v>544</v>
      </c>
      <c r="O5" s="91" t="s">
        <v>545</v>
      </c>
      <c r="P5" s="91" t="s">
        <v>546</v>
      </c>
      <c r="Q5" s="91" t="s">
        <v>547</v>
      </c>
      <c r="R5" s="91" t="s">
        <v>548</v>
      </c>
      <c r="S5" s="91" t="s">
        <v>549</v>
      </c>
      <c r="T5" s="91" t="s">
        <v>550</v>
      </c>
      <c r="U5" s="91" t="s">
        <v>551</v>
      </c>
      <c r="V5" s="91" t="s">
        <v>552</v>
      </c>
      <c r="W5" s="91" t="s">
        <v>553</v>
      </c>
      <c r="X5" s="98" t="s">
        <v>554</v>
      </c>
      <c r="Y5" s="98" t="s">
        <v>553</v>
      </c>
    </row>
    <row r="6" ht="19.5" customHeight="1" spans="1:25">
      <c r="A6" s="92">
        <v>1</v>
      </c>
      <c r="B6" s="92">
        <v>2</v>
      </c>
      <c r="C6" s="92">
        <v>3</v>
      </c>
      <c r="D6" s="93">
        <v>4</v>
      </c>
      <c r="E6" s="91">
        <v>5</v>
      </c>
      <c r="F6" s="92">
        <v>6</v>
      </c>
      <c r="G6" s="92">
        <v>7</v>
      </c>
      <c r="H6" s="93">
        <v>8</v>
      </c>
      <c r="I6" s="92">
        <v>9</v>
      </c>
      <c r="J6" s="92">
        <v>10</v>
      </c>
      <c r="K6" s="92">
        <v>11</v>
      </c>
      <c r="L6" s="93">
        <v>12</v>
      </c>
      <c r="M6" s="92">
        <v>13</v>
      </c>
      <c r="N6" s="92">
        <v>14</v>
      </c>
      <c r="O6" s="92">
        <v>15</v>
      </c>
      <c r="P6" s="93">
        <v>16</v>
      </c>
      <c r="Q6" s="92">
        <v>17</v>
      </c>
      <c r="R6" s="92">
        <v>18</v>
      </c>
      <c r="S6" s="92">
        <v>19</v>
      </c>
      <c r="T6" s="93">
        <v>20</v>
      </c>
      <c r="U6" s="93">
        <v>21</v>
      </c>
      <c r="V6" s="93">
        <v>22</v>
      </c>
      <c r="W6" s="93">
        <v>23</v>
      </c>
      <c r="X6" s="93">
        <v>24</v>
      </c>
      <c r="Y6" s="92">
        <v>25</v>
      </c>
    </row>
    <row r="7" ht="19.5" customHeight="1" spans="1:25">
      <c r="A7" s="72"/>
      <c r="B7" s="94"/>
      <c r="C7" s="94"/>
      <c r="D7" s="94"/>
      <c r="E7" s="94"/>
      <c r="F7" s="94"/>
      <c r="G7" s="94"/>
      <c r="H7" s="94"/>
      <c r="I7" s="94"/>
      <c r="J7" s="94"/>
      <c r="K7" s="94"/>
      <c r="L7" s="94"/>
      <c r="M7" s="94"/>
      <c r="N7" s="94"/>
      <c r="O7" s="94"/>
      <c r="P7" s="94"/>
      <c r="Q7" s="94"/>
      <c r="R7" s="94"/>
      <c r="S7" s="94"/>
      <c r="T7" s="94"/>
      <c r="U7" s="94"/>
      <c r="V7" s="94"/>
      <c r="W7" s="94"/>
      <c r="X7" s="94"/>
      <c r="Y7" s="94"/>
    </row>
    <row r="8" ht="19.5" customHeight="1" spans="1:25">
      <c r="A8" s="73"/>
      <c r="B8" s="94"/>
      <c r="C8" s="94"/>
      <c r="D8" s="94"/>
      <c r="E8" s="94"/>
      <c r="F8" s="94"/>
      <c r="G8" s="94"/>
      <c r="H8" s="94"/>
      <c r="I8" s="94"/>
      <c r="J8" s="94"/>
      <c r="K8" s="94"/>
      <c r="L8" s="94"/>
      <c r="M8" s="94"/>
      <c r="N8" s="94"/>
      <c r="O8" s="94"/>
      <c r="P8" s="94"/>
      <c r="Q8" s="94"/>
      <c r="R8" s="94"/>
      <c r="S8" s="94"/>
      <c r="T8" s="94"/>
      <c r="U8" s="94"/>
      <c r="V8" s="94"/>
      <c r="W8" s="94"/>
      <c r="X8" s="94"/>
      <c r="Y8" s="94"/>
    </row>
  </sheetData>
  <mergeCells count="6">
    <mergeCell ref="A2:Y2"/>
    <mergeCell ref="A3:I3"/>
    <mergeCell ref="B4:D4"/>
    <mergeCell ref="E4:X4"/>
    <mergeCell ref="A4:A5"/>
    <mergeCell ref="Y4:Y5"/>
  </mergeCells>
  <printOptions horizontalCentered="1"/>
  <pageMargins left="0.96" right="0.96" top="0.72" bottom="0.72" header="0" footer="0"/>
  <pageSetup paperSize="9" scale="5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topLeftCell="E1" workbookViewId="0">
      <selection activeCell="J38" sqref="J38"/>
    </sheetView>
  </sheetViews>
  <sheetFormatPr defaultColWidth="9.13888888888889" defaultRowHeight="12" customHeight="1" outlineLevelRow="6"/>
  <cols>
    <col min="1" max="1" width="34.287037037037" style="65" customWidth="1"/>
    <col min="2" max="2" width="29" style="65" customWidth="1"/>
    <col min="3" max="5" width="23.5740740740741" style="65" customWidth="1"/>
    <col min="6" max="6" width="11.287037037037" style="65" customWidth="1"/>
    <col min="7" max="7" width="25.1388888888889" style="65" customWidth="1"/>
    <col min="8" max="8" width="15.5740740740741" style="65" customWidth="1"/>
    <col min="9" max="9" width="13.4259259259259" style="65" customWidth="1"/>
    <col min="10" max="10" width="18.8518518518519" style="65" customWidth="1"/>
    <col min="11" max="16384" width="9.13888888888889" style="65"/>
  </cols>
  <sheetData>
    <row r="1" ht="16.5" customHeight="1" spans="10:10">
      <c r="J1" s="77" t="s">
        <v>555</v>
      </c>
    </row>
    <row r="2" ht="41.25" customHeight="1" spans="1:10">
      <c r="A2" s="66" t="str">
        <f>"2025"&amp;"年市对下转移支付绩效目标表"</f>
        <v>2025年市对下转移支付绩效目标表</v>
      </c>
      <c r="B2" s="67"/>
      <c r="C2" s="67"/>
      <c r="D2" s="67"/>
      <c r="E2" s="67"/>
      <c r="F2" s="68"/>
      <c r="G2" s="67"/>
      <c r="H2" s="68"/>
      <c r="I2" s="68"/>
      <c r="J2" s="67"/>
    </row>
    <row r="3" ht="17.25" customHeight="1" spans="1:8">
      <c r="A3" s="69" t="str">
        <f>"单位名称："&amp;"昆明经济技术开发区第一中学"</f>
        <v>单位名称：昆明经济技术开发区第一中学</v>
      </c>
      <c r="B3" s="69"/>
      <c r="C3" s="69"/>
      <c r="D3" s="69"/>
      <c r="E3" s="69"/>
      <c r="F3" s="69"/>
      <c r="G3" s="69"/>
      <c r="H3" s="69"/>
    </row>
    <row r="4" ht="44.25" customHeight="1" spans="1:10">
      <c r="A4" s="70" t="s">
        <v>532</v>
      </c>
      <c r="B4" s="70" t="s">
        <v>310</v>
      </c>
      <c r="C4" s="70" t="s">
        <v>311</v>
      </c>
      <c r="D4" s="70" t="s">
        <v>312</v>
      </c>
      <c r="E4" s="70" t="s">
        <v>313</v>
      </c>
      <c r="F4" s="71" t="s">
        <v>314</v>
      </c>
      <c r="G4" s="70" t="s">
        <v>315</v>
      </c>
      <c r="H4" s="71" t="s">
        <v>316</v>
      </c>
      <c r="I4" s="71" t="s">
        <v>317</v>
      </c>
      <c r="J4" s="70" t="s">
        <v>318</v>
      </c>
    </row>
    <row r="5" ht="14.25" customHeight="1" spans="1:10">
      <c r="A5" s="70">
        <v>1</v>
      </c>
      <c r="B5" s="70">
        <v>2</v>
      </c>
      <c r="C5" s="70">
        <v>3</v>
      </c>
      <c r="D5" s="70">
        <v>4</v>
      </c>
      <c r="E5" s="70">
        <v>5</v>
      </c>
      <c r="F5" s="71">
        <v>6</v>
      </c>
      <c r="G5" s="70">
        <v>7</v>
      </c>
      <c r="H5" s="71">
        <v>8</v>
      </c>
      <c r="I5" s="71">
        <v>9</v>
      </c>
      <c r="J5" s="70">
        <v>10</v>
      </c>
    </row>
    <row r="6" ht="42" customHeight="1" spans="1:10">
      <c r="A6" s="72"/>
      <c r="B6" s="73"/>
      <c r="C6" s="73"/>
      <c r="D6" s="73"/>
      <c r="E6" s="74"/>
      <c r="F6" s="75"/>
      <c r="G6" s="74"/>
      <c r="H6" s="75"/>
      <c r="I6" s="75"/>
      <c r="J6" s="74"/>
    </row>
    <row r="7" ht="42" customHeight="1" spans="1:10">
      <c r="A7" s="72"/>
      <c r="B7" s="76"/>
      <c r="C7" s="76"/>
      <c r="D7" s="76"/>
      <c r="E7" s="72"/>
      <c r="F7" s="76"/>
      <c r="G7" s="72"/>
      <c r="H7" s="76"/>
      <c r="I7" s="76"/>
      <c r="J7" s="72"/>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abSelected="1" view="pageBreakPreview" zoomScaleNormal="100" topLeftCell="D1" workbookViewId="0">
      <selection activeCell="G22" sqref="G22"/>
    </sheetView>
  </sheetViews>
  <sheetFormatPr defaultColWidth="10.4259259259259" defaultRowHeight="14.25" customHeight="1" outlineLevelRow="7"/>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31"/>
      <c r="B1" s="32"/>
      <c r="C1" s="32"/>
      <c r="D1" s="33"/>
      <c r="E1" s="33"/>
      <c r="F1" s="33"/>
      <c r="G1" s="32"/>
      <c r="H1" s="32"/>
      <c r="I1" s="33"/>
    </row>
    <row r="2" ht="41.25" customHeight="1" spans="1:9">
      <c r="A2" s="34" t="str">
        <f>"2025"&amp;"年部门新增资产配置预算表"</f>
        <v>2025年部门新增资产配置预算表</v>
      </c>
      <c r="B2" s="32"/>
      <c r="C2" s="32"/>
      <c r="D2" s="33"/>
      <c r="E2" s="33"/>
      <c r="F2" s="33"/>
      <c r="G2" s="32"/>
      <c r="H2" s="32"/>
      <c r="I2" s="33"/>
    </row>
    <row r="3" customHeight="1" spans="1:9">
      <c r="A3" s="35" t="str">
        <f>"单位名称："&amp;"昆明经济技术开发区第一中学"</f>
        <v>单位名称：昆明经济技术开发区第一中学</v>
      </c>
      <c r="B3" s="36"/>
      <c r="C3" s="36"/>
      <c r="D3" s="31"/>
      <c r="F3" s="33"/>
      <c r="G3" s="32"/>
      <c r="H3" s="32"/>
      <c r="I3" s="63" t="s">
        <v>0</v>
      </c>
    </row>
    <row r="4" ht="28.5" customHeight="1" spans="1:9">
      <c r="A4" s="37" t="s">
        <v>165</v>
      </c>
      <c r="B4" s="38" t="s">
        <v>166</v>
      </c>
      <c r="C4" s="39" t="s">
        <v>556</v>
      </c>
      <c r="D4" s="37" t="s">
        <v>557</v>
      </c>
      <c r="E4" s="37" t="s">
        <v>558</v>
      </c>
      <c r="F4" s="37" t="s">
        <v>559</v>
      </c>
      <c r="G4" s="40" t="s">
        <v>560</v>
      </c>
      <c r="H4" s="41"/>
      <c r="I4" s="64"/>
    </row>
    <row r="5" ht="21" customHeight="1" spans="1:9">
      <c r="A5" s="42"/>
      <c r="B5" s="43"/>
      <c r="C5" s="43"/>
      <c r="D5" s="44"/>
      <c r="E5" s="43"/>
      <c r="F5" s="43"/>
      <c r="G5" s="45" t="s">
        <v>511</v>
      </c>
      <c r="H5" s="45" t="s">
        <v>512</v>
      </c>
      <c r="I5" s="45" t="s">
        <v>561</v>
      </c>
    </row>
    <row r="6" ht="17.25" customHeight="1" spans="1:9">
      <c r="A6" s="46" t="s">
        <v>74</v>
      </c>
      <c r="B6" s="47"/>
      <c r="C6" s="48" t="s">
        <v>75</v>
      </c>
      <c r="D6" s="46" t="s">
        <v>76</v>
      </c>
      <c r="E6" s="49" t="s">
        <v>77</v>
      </c>
      <c r="F6" s="46" t="s">
        <v>78</v>
      </c>
      <c r="G6" s="48" t="s">
        <v>79</v>
      </c>
      <c r="H6" s="50" t="s">
        <v>80</v>
      </c>
      <c r="I6" s="49" t="s">
        <v>81</v>
      </c>
    </row>
    <row r="7" ht="19.5" customHeight="1" spans="1:9">
      <c r="A7" s="51"/>
      <c r="B7" s="52"/>
      <c r="C7" s="52"/>
      <c r="D7" s="53"/>
      <c r="E7" s="54"/>
      <c r="F7" s="55"/>
      <c r="G7" s="56"/>
      <c r="H7" s="57"/>
      <c r="I7" s="57"/>
    </row>
    <row r="8" ht="19.5" customHeight="1" spans="1:9">
      <c r="A8" s="58" t="s">
        <v>49</v>
      </c>
      <c r="B8" s="59"/>
      <c r="C8" s="59"/>
      <c r="D8" s="60"/>
      <c r="E8" s="61"/>
      <c r="F8" s="62"/>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pageSetup paperSize="9" scale="48"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view="pageBreakPreview" zoomScaleNormal="100" workbookViewId="0">
      <selection activeCell="A10" sqref="A10"/>
    </sheetView>
  </sheetViews>
  <sheetFormatPr defaultColWidth="9.13888888888889" defaultRowHeight="14.25" customHeight="1" outlineLevelCol="6"/>
  <cols>
    <col min="1" max="1" width="35.287037037037" customWidth="1"/>
    <col min="2" max="4" width="28" customWidth="1"/>
    <col min="5" max="7" width="23.8518518518519" customWidth="1"/>
  </cols>
  <sheetData>
    <row r="1" ht="13.5" customHeight="1" spans="4:7">
      <c r="D1" s="1"/>
      <c r="G1" s="2"/>
    </row>
    <row r="2" ht="41.25" customHeight="1" spans="1:7">
      <c r="A2" s="3" t="str">
        <f>"2025"&amp;"年部门项目中期规划预算表"</f>
        <v>2025年部门项目中期规划预算表</v>
      </c>
      <c r="B2" s="3"/>
      <c r="C2" s="3"/>
      <c r="D2" s="3"/>
      <c r="E2" s="3"/>
      <c r="F2" s="3"/>
      <c r="G2" s="3"/>
    </row>
    <row r="3" ht="13.5" customHeight="1" spans="1:7">
      <c r="A3" s="4" t="str">
        <f>"单位名称："&amp;"昆明经济技术开发区第一中学"</f>
        <v>单位名称：昆明经济技术开发区第一中学</v>
      </c>
      <c r="B3" s="5"/>
      <c r="C3" s="5"/>
      <c r="D3" s="5"/>
      <c r="E3" s="6"/>
      <c r="F3" s="6"/>
      <c r="G3" s="7" t="s">
        <v>0</v>
      </c>
    </row>
    <row r="4" ht="21.75" customHeight="1" spans="1:7">
      <c r="A4" s="8" t="s">
        <v>562</v>
      </c>
      <c r="B4" s="8" t="s">
        <v>563</v>
      </c>
      <c r="C4" s="8" t="s">
        <v>167</v>
      </c>
      <c r="D4" s="9" t="s">
        <v>252</v>
      </c>
      <c r="E4" s="10" t="s">
        <v>52</v>
      </c>
      <c r="F4" s="11"/>
      <c r="G4" s="12"/>
    </row>
    <row r="5" ht="21.75" customHeight="1" spans="1:7">
      <c r="A5" s="13"/>
      <c r="B5" s="13"/>
      <c r="C5" s="13"/>
      <c r="D5" s="14"/>
      <c r="E5" s="15" t="str">
        <f>"2025"&amp;"年"</f>
        <v>2025年</v>
      </c>
      <c r="F5" s="16" t="str">
        <f>("2025"+1)&amp;"年"</f>
        <v>2026年</v>
      </c>
      <c r="G5" s="16" t="str">
        <f>("2025"+2)&amp;"年"</f>
        <v>2027年</v>
      </c>
    </row>
    <row r="6" ht="40.5" customHeight="1" spans="1:7">
      <c r="A6" s="17"/>
      <c r="B6" s="17"/>
      <c r="C6" s="17"/>
      <c r="D6" s="18"/>
      <c r="E6" s="19"/>
      <c r="F6" s="20"/>
      <c r="G6" s="20"/>
    </row>
    <row r="7" ht="15" customHeight="1" spans="1:7">
      <c r="A7" s="21">
        <v>1</v>
      </c>
      <c r="B7" s="21">
        <v>2</v>
      </c>
      <c r="C7" s="21">
        <v>3</v>
      </c>
      <c r="D7" s="21">
        <v>4</v>
      </c>
      <c r="E7" s="21">
        <v>5</v>
      </c>
      <c r="F7" s="21">
        <v>6</v>
      </c>
      <c r="G7" s="21">
        <v>7</v>
      </c>
    </row>
    <row r="8" customHeight="1" spans="1:7">
      <c r="A8" s="22" t="s">
        <v>63</v>
      </c>
      <c r="B8" s="23"/>
      <c r="C8" s="23"/>
      <c r="D8" s="23"/>
      <c r="E8" s="23">
        <v>2344780</v>
      </c>
      <c r="F8" s="23">
        <v>17918780</v>
      </c>
      <c r="G8" s="23">
        <v>17913180</v>
      </c>
    </row>
    <row r="9" ht="17.25" customHeight="1" spans="1:7">
      <c r="A9" s="24"/>
      <c r="B9" s="25" t="s">
        <v>564</v>
      </c>
      <c r="C9" s="25" t="s">
        <v>269</v>
      </c>
      <c r="D9" s="24" t="s">
        <v>270</v>
      </c>
      <c r="E9" s="26">
        <v>9000</v>
      </c>
      <c r="F9" s="26">
        <v>9000</v>
      </c>
      <c r="G9" s="26">
        <v>9000</v>
      </c>
    </row>
    <row r="10" ht="17.25" customHeight="1" spans="1:7">
      <c r="A10" s="27"/>
      <c r="B10" s="25" t="s">
        <v>564</v>
      </c>
      <c r="C10" s="25" t="s">
        <v>272</v>
      </c>
      <c r="D10" s="24" t="s">
        <v>270</v>
      </c>
      <c r="E10" s="26">
        <v>80000</v>
      </c>
      <c r="F10" s="26">
        <v>80000</v>
      </c>
      <c r="G10" s="26">
        <v>80000</v>
      </c>
    </row>
    <row r="11" ht="17.25" customHeight="1" spans="1:7">
      <c r="A11" s="27"/>
      <c r="B11" s="25" t="s">
        <v>564</v>
      </c>
      <c r="C11" s="25" t="s">
        <v>273</v>
      </c>
      <c r="D11" s="24" t="s">
        <v>270</v>
      </c>
      <c r="E11" s="26">
        <v>27600</v>
      </c>
      <c r="F11" s="26">
        <v>27600</v>
      </c>
      <c r="G11" s="26">
        <v>27600</v>
      </c>
    </row>
    <row r="12" ht="17.25" customHeight="1" spans="1:7">
      <c r="A12" s="27"/>
      <c r="B12" s="25" t="s">
        <v>564</v>
      </c>
      <c r="C12" s="25" t="s">
        <v>274</v>
      </c>
      <c r="D12" s="24" t="s">
        <v>270</v>
      </c>
      <c r="E12" s="26">
        <v>31800</v>
      </c>
      <c r="F12" s="26">
        <v>37400</v>
      </c>
      <c r="G12" s="26">
        <v>31800</v>
      </c>
    </row>
    <row r="13" ht="17.25" customHeight="1" spans="1:7">
      <c r="A13" s="27"/>
      <c r="B13" s="25" t="s">
        <v>564</v>
      </c>
      <c r="C13" s="25" t="s">
        <v>275</v>
      </c>
      <c r="D13" s="24" t="s">
        <v>270</v>
      </c>
      <c r="E13" s="26">
        <v>31100</v>
      </c>
      <c r="F13" s="26">
        <v>31100</v>
      </c>
      <c r="G13" s="26">
        <v>31100</v>
      </c>
    </row>
    <row r="14" ht="17.25" customHeight="1" spans="1:7">
      <c r="A14" s="27"/>
      <c r="B14" s="25" t="s">
        <v>564</v>
      </c>
      <c r="C14" s="25" t="s">
        <v>276</v>
      </c>
      <c r="D14" s="24" t="s">
        <v>270</v>
      </c>
      <c r="E14" s="26">
        <v>357480</v>
      </c>
      <c r="F14" s="26">
        <v>357480</v>
      </c>
      <c r="G14" s="26">
        <v>357480</v>
      </c>
    </row>
    <row r="15" ht="17.25" customHeight="1" spans="1:7">
      <c r="A15" s="27"/>
      <c r="B15" s="25" t="s">
        <v>564</v>
      </c>
      <c r="C15" s="25" t="s">
        <v>279</v>
      </c>
      <c r="D15" s="24" t="s">
        <v>270</v>
      </c>
      <c r="E15" s="26">
        <v>1198000</v>
      </c>
      <c r="F15" s="26">
        <v>1198000</v>
      </c>
      <c r="G15" s="26">
        <v>1198000</v>
      </c>
    </row>
    <row r="16" ht="17.25" customHeight="1" spans="1:7">
      <c r="A16" s="27"/>
      <c r="B16" s="25" t="s">
        <v>564</v>
      </c>
      <c r="C16" s="25" t="s">
        <v>282</v>
      </c>
      <c r="D16" s="24" t="s">
        <v>270</v>
      </c>
      <c r="E16" s="26"/>
      <c r="F16" s="26">
        <v>15087600</v>
      </c>
      <c r="G16" s="26">
        <v>15087600</v>
      </c>
    </row>
    <row r="17" ht="17.25" customHeight="1" spans="1:7">
      <c r="A17" s="27"/>
      <c r="B17" s="25" t="s">
        <v>564</v>
      </c>
      <c r="C17" s="25" t="s">
        <v>300</v>
      </c>
      <c r="D17" s="24" t="s">
        <v>270</v>
      </c>
      <c r="E17" s="26">
        <v>80000</v>
      </c>
      <c r="F17" s="26">
        <v>80000</v>
      </c>
      <c r="G17" s="26">
        <v>80000</v>
      </c>
    </row>
    <row r="18" ht="17.25" customHeight="1" spans="1:7">
      <c r="A18" s="27"/>
      <c r="B18" s="25" t="s">
        <v>564</v>
      </c>
      <c r="C18" s="25" t="s">
        <v>301</v>
      </c>
      <c r="D18" s="24" t="s">
        <v>270</v>
      </c>
      <c r="E18" s="26">
        <v>360600</v>
      </c>
      <c r="F18" s="26">
        <v>841400</v>
      </c>
      <c r="G18" s="26">
        <v>841400</v>
      </c>
    </row>
    <row r="19" ht="17.25" customHeight="1" spans="1:7">
      <c r="A19" s="27"/>
      <c r="B19" s="25" t="s">
        <v>564</v>
      </c>
      <c r="C19" s="25" t="s">
        <v>302</v>
      </c>
      <c r="D19" s="24" t="s">
        <v>270</v>
      </c>
      <c r="E19" s="26">
        <v>169200</v>
      </c>
      <c r="F19" s="26">
        <v>169200</v>
      </c>
      <c r="G19" s="26">
        <v>169200</v>
      </c>
    </row>
    <row r="20" ht="18.75" customHeight="1" spans="1:7">
      <c r="A20" s="28" t="s">
        <v>49</v>
      </c>
      <c r="B20" s="29" t="s">
        <v>565</v>
      </c>
      <c r="C20" s="29"/>
      <c r="D20" s="30"/>
      <c r="E20" s="26">
        <v>2344780</v>
      </c>
      <c r="F20" s="26">
        <v>17918780</v>
      </c>
      <c r="G20" s="26">
        <v>17913180</v>
      </c>
    </row>
  </sheetData>
  <mergeCells count="11">
    <mergeCell ref="A2:G2"/>
    <mergeCell ref="A3:F3"/>
    <mergeCell ref="E4:G4"/>
    <mergeCell ref="A20:D20"/>
    <mergeCell ref="A4:A6"/>
    <mergeCell ref="B4:B6"/>
    <mergeCell ref="C4:C6"/>
    <mergeCell ref="D4:D6"/>
    <mergeCell ref="E5:E6"/>
    <mergeCell ref="F5:F6"/>
    <mergeCell ref="G5:G6"/>
  </mergeCells>
  <pageMargins left="0.75" right="0.75" top="1" bottom="1" header="0.5" footer="0.5"/>
  <pageSetup paperSize="9" scale="66"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view="pageBreakPreview" zoomScaleNormal="100" topLeftCell="N1" workbookViewId="0">
      <selection activeCell="A1" sqref="A1:T1"/>
    </sheetView>
  </sheetViews>
  <sheetFormatPr defaultColWidth="8.42592592592593" defaultRowHeight="12.75" customHeight="1"/>
  <cols>
    <col min="1" max="1" width="26.5740740740741" customWidth="1"/>
    <col min="2" max="2" width="39.7037037037037" customWidth="1"/>
    <col min="3" max="3" width="20.287037037037" customWidth="1"/>
    <col min="4" max="5" width="20.712962962963" customWidth="1"/>
    <col min="6" max="6" width="19.1388888888889" customWidth="1"/>
    <col min="7" max="7" width="24.5740740740741" customWidth="1"/>
    <col min="8" max="8" width="20.4259259259259" customWidth="1"/>
    <col min="9" max="9" width="22.712962962963" customWidth="1"/>
    <col min="10" max="10" width="25" customWidth="1"/>
    <col min="11" max="11" width="20.287037037037" customWidth="1"/>
    <col min="12" max="12" width="20.5740740740741" customWidth="1"/>
    <col min="13" max="13" width="25.712962962963" customWidth="1"/>
    <col min="14" max="14" width="19" customWidth="1"/>
    <col min="15" max="16" width="23.8518518518519" customWidth="1"/>
    <col min="17" max="17" width="24.1388888888889" customWidth="1"/>
    <col min="18" max="18" width="27.5740740740741" customWidth="1"/>
    <col min="19" max="19" width="21.1388888888889" customWidth="1"/>
    <col min="20" max="20" width="32.4259259259259" customWidth="1"/>
  </cols>
  <sheetData>
    <row r="1" ht="17.25" customHeight="1" spans="1:1">
      <c r="A1" s="286"/>
    </row>
    <row r="2" ht="41.25" customHeight="1" spans="1:1">
      <c r="A2" s="287" t="str">
        <f>"2025"&amp;"年部门收入预算表"</f>
        <v>2025年部门收入预算表</v>
      </c>
    </row>
    <row r="3" ht="17.25" customHeight="1" spans="1:20">
      <c r="A3" s="159" t="str">
        <f>"单位名称："&amp;"昆明经济技术开发区第一中学"</f>
        <v>单位名称：昆明经济技术开发区第一中学</v>
      </c>
      <c r="B3" s="288"/>
      <c r="C3" s="63"/>
      <c r="D3" s="289"/>
      <c r="E3" s="289"/>
      <c r="F3" s="289"/>
      <c r="G3" s="289"/>
      <c r="H3" s="289"/>
      <c r="I3" s="289"/>
      <c r="J3" s="289"/>
      <c r="K3" s="289"/>
      <c r="L3" s="289"/>
      <c r="M3" s="289"/>
      <c r="N3" s="289"/>
      <c r="O3" s="289"/>
      <c r="P3" s="289"/>
      <c r="Q3" s="289"/>
      <c r="R3" s="289"/>
      <c r="S3" s="289"/>
      <c r="T3" s="160" t="s">
        <v>0</v>
      </c>
    </row>
    <row r="4" ht="21.75" customHeight="1" spans="1:20">
      <c r="A4" s="290" t="s">
        <v>47</v>
      </c>
      <c r="B4" s="291" t="s">
        <v>48</v>
      </c>
      <c r="C4" s="291" t="s">
        <v>49</v>
      </c>
      <c r="D4" s="292" t="s">
        <v>50</v>
      </c>
      <c r="E4" s="292"/>
      <c r="F4" s="292"/>
      <c r="G4" s="292"/>
      <c r="H4" s="292"/>
      <c r="I4" s="300"/>
      <c r="J4" s="292"/>
      <c r="K4" s="292"/>
      <c r="L4" s="292"/>
      <c r="M4" s="292"/>
      <c r="N4" s="301"/>
      <c r="O4" s="292" t="s">
        <v>43</v>
      </c>
      <c r="P4" s="292"/>
      <c r="Q4" s="292"/>
      <c r="R4" s="292"/>
      <c r="S4" s="292"/>
      <c r="T4" s="301"/>
    </row>
    <row r="5" ht="27" customHeight="1" spans="1:20">
      <c r="A5" s="293"/>
      <c r="B5" s="294"/>
      <c r="C5" s="294"/>
      <c r="D5" s="294" t="s">
        <v>51</v>
      </c>
      <c r="E5" s="294" t="s">
        <v>52</v>
      </c>
      <c r="F5" s="294" t="s">
        <v>53</v>
      </c>
      <c r="G5" s="294" t="s">
        <v>54</v>
      </c>
      <c r="H5" s="294" t="s">
        <v>55</v>
      </c>
      <c r="I5" s="302" t="s">
        <v>56</v>
      </c>
      <c r="J5" s="303"/>
      <c r="K5" s="303"/>
      <c r="L5" s="303"/>
      <c r="M5" s="303"/>
      <c r="N5" s="304"/>
      <c r="O5" s="294" t="s">
        <v>51</v>
      </c>
      <c r="P5" s="294" t="s">
        <v>52</v>
      </c>
      <c r="Q5" s="294" t="s">
        <v>53</v>
      </c>
      <c r="R5" s="294" t="s">
        <v>54</v>
      </c>
      <c r="S5" s="294" t="s">
        <v>55</v>
      </c>
      <c r="T5" s="294" t="s">
        <v>56</v>
      </c>
    </row>
    <row r="6" ht="30" customHeight="1" spans="1:20">
      <c r="A6" s="295"/>
      <c r="B6" s="296"/>
      <c r="C6" s="297"/>
      <c r="D6" s="297"/>
      <c r="E6" s="297"/>
      <c r="F6" s="297"/>
      <c r="G6" s="297"/>
      <c r="H6" s="297"/>
      <c r="I6" s="178" t="s">
        <v>51</v>
      </c>
      <c r="J6" s="304" t="s">
        <v>57</v>
      </c>
      <c r="K6" s="304" t="s">
        <v>58</v>
      </c>
      <c r="L6" s="304" t="s">
        <v>59</v>
      </c>
      <c r="M6" s="304" t="s">
        <v>60</v>
      </c>
      <c r="N6" s="304" t="s">
        <v>61</v>
      </c>
      <c r="O6" s="305"/>
      <c r="P6" s="305"/>
      <c r="Q6" s="305"/>
      <c r="R6" s="305"/>
      <c r="S6" s="305"/>
      <c r="T6" s="297"/>
    </row>
    <row r="7" ht="15" customHeight="1" spans="1:20">
      <c r="A7" s="298">
        <v>1</v>
      </c>
      <c r="B7" s="298">
        <v>2</v>
      </c>
      <c r="C7" s="298">
        <v>3</v>
      </c>
      <c r="D7" s="298">
        <v>4</v>
      </c>
      <c r="E7" s="298">
        <v>5</v>
      </c>
      <c r="F7" s="298">
        <v>6</v>
      </c>
      <c r="G7" s="298">
        <v>7</v>
      </c>
      <c r="H7" s="298">
        <v>8</v>
      </c>
      <c r="I7" s="178">
        <v>9</v>
      </c>
      <c r="J7" s="298">
        <v>10</v>
      </c>
      <c r="K7" s="298">
        <v>11</v>
      </c>
      <c r="L7" s="298">
        <v>12</v>
      </c>
      <c r="M7" s="298">
        <v>13</v>
      </c>
      <c r="N7" s="298">
        <v>14</v>
      </c>
      <c r="O7" s="298">
        <v>15</v>
      </c>
      <c r="P7" s="298">
        <v>16</v>
      </c>
      <c r="Q7" s="298">
        <v>17</v>
      </c>
      <c r="R7" s="298">
        <v>18</v>
      </c>
      <c r="S7" s="298">
        <v>19</v>
      </c>
      <c r="T7" s="298">
        <v>20</v>
      </c>
    </row>
    <row r="8" ht="18" customHeight="1" spans="1:20">
      <c r="A8" s="24" t="s">
        <v>62</v>
      </c>
      <c r="B8" s="24" t="s">
        <v>63</v>
      </c>
      <c r="C8" s="168">
        <v>44195211.91</v>
      </c>
      <c r="D8" s="168">
        <v>44195211.91</v>
      </c>
      <c r="E8" s="168">
        <v>29643631.91</v>
      </c>
      <c r="F8" s="168"/>
      <c r="G8" s="168"/>
      <c r="H8" s="168">
        <v>1330780</v>
      </c>
      <c r="I8" s="168">
        <v>13220800</v>
      </c>
      <c r="J8" s="168"/>
      <c r="K8" s="168"/>
      <c r="L8" s="168"/>
      <c r="M8" s="168"/>
      <c r="N8" s="168">
        <v>13220800</v>
      </c>
      <c r="O8" s="168"/>
      <c r="P8" s="168"/>
      <c r="Q8" s="168"/>
      <c r="R8" s="168"/>
      <c r="S8" s="168"/>
      <c r="T8" s="168"/>
    </row>
    <row r="9" ht="18" customHeight="1" spans="1:20">
      <c r="A9" s="299" t="s">
        <v>49</v>
      </c>
      <c r="B9" s="299"/>
      <c r="C9" s="168">
        <v>44195211.91</v>
      </c>
      <c r="D9" s="168">
        <v>44195211.91</v>
      </c>
      <c r="E9" s="168">
        <v>29643631.91</v>
      </c>
      <c r="F9" s="168"/>
      <c r="G9" s="168"/>
      <c r="H9" s="168">
        <v>1330780</v>
      </c>
      <c r="I9" s="168">
        <v>13220800</v>
      </c>
      <c r="J9" s="168"/>
      <c r="K9" s="168"/>
      <c r="L9" s="168"/>
      <c r="M9" s="168"/>
      <c r="N9" s="168">
        <v>13220800</v>
      </c>
      <c r="O9" s="168"/>
      <c r="P9" s="168"/>
      <c r="Q9" s="168"/>
      <c r="R9" s="168"/>
      <c r="S9" s="168"/>
      <c r="T9" s="168"/>
    </row>
  </sheetData>
  <mergeCells count="21">
    <mergeCell ref="A1:T1"/>
    <mergeCell ref="A2:T2"/>
    <mergeCell ref="A3:B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27"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view="pageBreakPreview" zoomScaleNormal="100" topLeftCell="E1" workbookViewId="0">
      <selection activeCell="A1" sqref="A1:O1"/>
    </sheetView>
  </sheetViews>
  <sheetFormatPr defaultColWidth="14" defaultRowHeight="12.75" customHeight="1"/>
  <cols>
    <col min="1" max="1" width="14.8518518518519" customWidth="1"/>
    <col min="2" max="2" width="28.8518518518519" customWidth="1"/>
    <col min="3" max="3" width="19.287037037037" customWidth="1"/>
    <col min="4" max="4" width="20.287037037037" customWidth="1"/>
    <col min="5" max="5" width="17" customWidth="1"/>
    <col min="6" max="6" width="22" customWidth="1"/>
    <col min="7" max="7" width="16" customWidth="1"/>
    <col min="8" max="8" width="16.287037037037" customWidth="1"/>
    <col min="9" max="9" width="15.7037037037037" customWidth="1"/>
    <col min="10" max="10" width="18.5740740740741" customWidth="1"/>
    <col min="11" max="11" width="16.712962962963" customWidth="1"/>
    <col min="12" max="12" width="16.287037037037" customWidth="1"/>
  </cols>
  <sheetData>
    <row r="1" ht="17.25" customHeight="1" spans="1:1">
      <c r="A1" s="158"/>
    </row>
    <row r="2" ht="41.25" customHeight="1" spans="1:1">
      <c r="A2" s="34" t="str">
        <f>"2025"&amp;"年部门支出预算表"</f>
        <v>2025年部门支出预算表</v>
      </c>
    </row>
    <row r="3" ht="17.25" customHeight="1" spans="1:15">
      <c r="A3" s="159" t="str">
        <f>"单位名称："&amp;"昆明经济技术开发区第一中学"</f>
        <v>单位名称：昆明经济技术开发区第一中学</v>
      </c>
      <c r="O3" s="63" t="s">
        <v>0</v>
      </c>
    </row>
    <row r="4" ht="27" customHeight="1" spans="1:15">
      <c r="A4" s="269" t="s">
        <v>64</v>
      </c>
      <c r="B4" s="269" t="s">
        <v>65</v>
      </c>
      <c r="C4" s="269" t="s">
        <v>49</v>
      </c>
      <c r="D4" s="270" t="s">
        <v>52</v>
      </c>
      <c r="E4" s="271"/>
      <c r="F4" s="272"/>
      <c r="G4" s="273" t="s">
        <v>53</v>
      </c>
      <c r="H4" s="273" t="s">
        <v>54</v>
      </c>
      <c r="I4" s="273" t="s">
        <v>66</v>
      </c>
      <c r="J4" s="270" t="s">
        <v>56</v>
      </c>
      <c r="K4" s="271"/>
      <c r="L4" s="271"/>
      <c r="M4" s="271"/>
      <c r="N4" s="283"/>
      <c r="O4" s="284"/>
    </row>
    <row r="5" ht="42" customHeight="1" spans="1:15">
      <c r="A5" s="274"/>
      <c r="B5" s="274"/>
      <c r="C5" s="275"/>
      <c r="D5" s="172" t="s">
        <v>51</v>
      </c>
      <c r="E5" s="172" t="s">
        <v>67</v>
      </c>
      <c r="F5" s="172" t="s">
        <v>68</v>
      </c>
      <c r="G5" s="275"/>
      <c r="H5" s="275"/>
      <c r="I5" s="285"/>
      <c r="J5" s="172" t="s">
        <v>51</v>
      </c>
      <c r="K5" s="165" t="s">
        <v>69</v>
      </c>
      <c r="L5" s="165" t="s">
        <v>70</v>
      </c>
      <c r="M5" s="165" t="s">
        <v>71</v>
      </c>
      <c r="N5" s="165" t="s">
        <v>72</v>
      </c>
      <c r="O5" s="165" t="s">
        <v>73</v>
      </c>
    </row>
    <row r="6" ht="18" customHeight="1" spans="1:15">
      <c r="A6" s="276" t="s">
        <v>74</v>
      </c>
      <c r="B6" s="276" t="s">
        <v>75</v>
      </c>
      <c r="C6" s="276" t="s">
        <v>76</v>
      </c>
      <c r="D6" s="207" t="s">
        <v>77</v>
      </c>
      <c r="E6" s="207" t="s">
        <v>78</v>
      </c>
      <c r="F6" s="207" t="s">
        <v>79</v>
      </c>
      <c r="G6" s="207" t="s">
        <v>80</v>
      </c>
      <c r="H6" s="207" t="s">
        <v>81</v>
      </c>
      <c r="I6" s="207" t="s">
        <v>82</v>
      </c>
      <c r="J6" s="207" t="s">
        <v>83</v>
      </c>
      <c r="K6" s="207" t="s">
        <v>84</v>
      </c>
      <c r="L6" s="207" t="s">
        <v>85</v>
      </c>
      <c r="M6" s="207" t="s">
        <v>86</v>
      </c>
      <c r="N6" s="276" t="s">
        <v>87</v>
      </c>
      <c r="O6" s="207" t="s">
        <v>88</v>
      </c>
    </row>
    <row r="7" ht="21" customHeight="1" spans="1:15">
      <c r="A7" s="277" t="s">
        <v>89</v>
      </c>
      <c r="B7" s="277" t="s">
        <v>90</v>
      </c>
      <c r="C7" s="278">
        <v>27177224.74</v>
      </c>
      <c r="D7" s="168">
        <v>23365644.74</v>
      </c>
      <c r="E7" s="168">
        <v>21020864.74</v>
      </c>
      <c r="F7" s="168">
        <v>2344780</v>
      </c>
      <c r="G7" s="168"/>
      <c r="H7" s="168"/>
      <c r="I7" s="168">
        <v>1330780</v>
      </c>
      <c r="J7" s="168">
        <v>2480800</v>
      </c>
      <c r="K7" s="168"/>
      <c r="L7" s="168"/>
      <c r="M7" s="168"/>
      <c r="N7" s="278"/>
      <c r="O7" s="278">
        <v>2480800</v>
      </c>
    </row>
    <row r="8" ht="21" customHeight="1" spans="1:15">
      <c r="A8" s="279" t="s">
        <v>91</v>
      </c>
      <c r="B8" s="279" t="s">
        <v>92</v>
      </c>
      <c r="C8" s="278">
        <v>27177224.74</v>
      </c>
      <c r="D8" s="168">
        <v>23365644.74</v>
      </c>
      <c r="E8" s="168">
        <v>21020864.74</v>
      </c>
      <c r="F8" s="168">
        <v>2344780</v>
      </c>
      <c r="G8" s="168"/>
      <c r="H8" s="168"/>
      <c r="I8" s="168">
        <v>1330780</v>
      </c>
      <c r="J8" s="168">
        <v>2480800</v>
      </c>
      <c r="K8" s="168"/>
      <c r="L8" s="168"/>
      <c r="M8" s="168"/>
      <c r="N8" s="278"/>
      <c r="O8" s="278">
        <v>2480800</v>
      </c>
    </row>
    <row r="9" ht="21" customHeight="1" spans="1:15">
      <c r="A9" s="280" t="s">
        <v>93</v>
      </c>
      <c r="B9" s="280" t="s">
        <v>94</v>
      </c>
      <c r="C9" s="278">
        <v>525875</v>
      </c>
      <c r="D9" s="168">
        <v>525875</v>
      </c>
      <c r="E9" s="168">
        <v>525875</v>
      </c>
      <c r="F9" s="168"/>
      <c r="G9" s="168"/>
      <c r="H9" s="168"/>
      <c r="I9" s="168"/>
      <c r="J9" s="168"/>
      <c r="K9" s="168"/>
      <c r="L9" s="168"/>
      <c r="M9" s="168"/>
      <c r="N9" s="278"/>
      <c r="O9" s="278"/>
    </row>
    <row r="10" ht="21" customHeight="1" spans="1:15">
      <c r="A10" s="280" t="s">
        <v>95</v>
      </c>
      <c r="B10" s="280" t="s">
        <v>96</v>
      </c>
      <c r="C10" s="278">
        <v>2762780</v>
      </c>
      <c r="D10" s="168">
        <v>1432000</v>
      </c>
      <c r="E10" s="168">
        <v>1432000</v>
      </c>
      <c r="F10" s="168"/>
      <c r="G10" s="168"/>
      <c r="H10" s="168"/>
      <c r="I10" s="168">
        <v>1330780</v>
      </c>
      <c r="J10" s="168"/>
      <c r="K10" s="168"/>
      <c r="L10" s="168"/>
      <c r="M10" s="168"/>
      <c r="N10" s="278"/>
      <c r="O10" s="278"/>
    </row>
    <row r="11" ht="21" customHeight="1" spans="1:15">
      <c r="A11" s="280" t="s">
        <v>97</v>
      </c>
      <c r="B11" s="280" t="s">
        <v>98</v>
      </c>
      <c r="C11" s="278">
        <v>23888569.74</v>
      </c>
      <c r="D11" s="168">
        <v>21407769.74</v>
      </c>
      <c r="E11" s="168">
        <v>19062989.74</v>
      </c>
      <c r="F11" s="168">
        <v>2344780</v>
      </c>
      <c r="G11" s="168"/>
      <c r="H11" s="168"/>
      <c r="I11" s="168"/>
      <c r="J11" s="168">
        <v>2480800</v>
      </c>
      <c r="K11" s="168"/>
      <c r="L11" s="168"/>
      <c r="M11" s="168"/>
      <c r="N11" s="278"/>
      <c r="O11" s="278">
        <v>2480800</v>
      </c>
    </row>
    <row r="12" ht="21" customHeight="1" spans="1:15">
      <c r="A12" s="277" t="s">
        <v>99</v>
      </c>
      <c r="B12" s="277" t="s">
        <v>100</v>
      </c>
      <c r="C12" s="278">
        <v>14203890.33</v>
      </c>
      <c r="D12" s="168">
        <v>3463890.33</v>
      </c>
      <c r="E12" s="168">
        <v>3463890.33</v>
      </c>
      <c r="F12" s="168"/>
      <c r="G12" s="168"/>
      <c r="H12" s="168"/>
      <c r="I12" s="168"/>
      <c r="J12" s="168">
        <v>10740000</v>
      </c>
      <c r="K12" s="168"/>
      <c r="L12" s="168"/>
      <c r="M12" s="168"/>
      <c r="N12" s="278"/>
      <c r="O12" s="278">
        <v>10740000</v>
      </c>
    </row>
    <row r="13" ht="21" customHeight="1" spans="1:15">
      <c r="A13" s="279" t="s">
        <v>101</v>
      </c>
      <c r="B13" s="279" t="s">
        <v>102</v>
      </c>
      <c r="C13" s="278">
        <v>14203890.33</v>
      </c>
      <c r="D13" s="168">
        <v>3463890.33</v>
      </c>
      <c r="E13" s="168">
        <v>3463890.33</v>
      </c>
      <c r="F13" s="168"/>
      <c r="G13" s="168"/>
      <c r="H13" s="168"/>
      <c r="I13" s="168"/>
      <c r="J13" s="168">
        <v>10740000</v>
      </c>
      <c r="K13" s="168"/>
      <c r="L13" s="168"/>
      <c r="M13" s="168"/>
      <c r="N13" s="278"/>
      <c r="O13" s="278">
        <v>10740000</v>
      </c>
    </row>
    <row r="14" ht="21" customHeight="1" spans="1:15">
      <c r="A14" s="280" t="s">
        <v>103</v>
      </c>
      <c r="B14" s="280" t="s">
        <v>104</v>
      </c>
      <c r="C14" s="278">
        <v>12093380.25</v>
      </c>
      <c r="D14" s="168">
        <v>1353380.25</v>
      </c>
      <c r="E14" s="168">
        <v>1353380.25</v>
      </c>
      <c r="F14" s="168"/>
      <c r="G14" s="168"/>
      <c r="H14" s="168"/>
      <c r="I14" s="168"/>
      <c r="J14" s="168">
        <v>10740000</v>
      </c>
      <c r="K14" s="168"/>
      <c r="L14" s="168"/>
      <c r="M14" s="168"/>
      <c r="N14" s="278"/>
      <c r="O14" s="278">
        <v>10740000</v>
      </c>
    </row>
    <row r="15" ht="21" customHeight="1" spans="1:15">
      <c r="A15" s="280" t="s">
        <v>105</v>
      </c>
      <c r="B15" s="280" t="s">
        <v>106</v>
      </c>
      <c r="C15" s="278">
        <v>1407006.72</v>
      </c>
      <c r="D15" s="168">
        <v>1407006.72</v>
      </c>
      <c r="E15" s="168">
        <v>1407006.72</v>
      </c>
      <c r="F15" s="168"/>
      <c r="G15" s="168"/>
      <c r="H15" s="168"/>
      <c r="I15" s="168"/>
      <c r="J15" s="168"/>
      <c r="K15" s="168"/>
      <c r="L15" s="168"/>
      <c r="M15" s="168"/>
      <c r="N15" s="278"/>
      <c r="O15" s="278"/>
    </row>
    <row r="16" ht="21" customHeight="1" spans="1:15">
      <c r="A16" s="280" t="s">
        <v>107</v>
      </c>
      <c r="B16" s="280" t="s">
        <v>108</v>
      </c>
      <c r="C16" s="278">
        <v>703503.36</v>
      </c>
      <c r="D16" s="168">
        <v>703503.36</v>
      </c>
      <c r="E16" s="168">
        <v>703503.36</v>
      </c>
      <c r="F16" s="168"/>
      <c r="G16" s="168"/>
      <c r="H16" s="168"/>
      <c r="I16" s="168"/>
      <c r="J16" s="168"/>
      <c r="K16" s="168"/>
      <c r="L16" s="168"/>
      <c r="M16" s="168"/>
      <c r="N16" s="278"/>
      <c r="O16" s="278"/>
    </row>
    <row r="17" ht="21" customHeight="1" spans="1:15">
      <c r="A17" s="277" t="s">
        <v>109</v>
      </c>
      <c r="B17" s="277" t="s">
        <v>110</v>
      </c>
      <c r="C17" s="278">
        <v>1704816.84</v>
      </c>
      <c r="D17" s="168">
        <v>1704816.84</v>
      </c>
      <c r="E17" s="168">
        <v>1704816.84</v>
      </c>
      <c r="F17" s="168"/>
      <c r="G17" s="168"/>
      <c r="H17" s="168"/>
      <c r="I17" s="168"/>
      <c r="J17" s="168"/>
      <c r="K17" s="168"/>
      <c r="L17" s="168"/>
      <c r="M17" s="168"/>
      <c r="N17" s="278"/>
      <c r="O17" s="278"/>
    </row>
    <row r="18" ht="21" customHeight="1" spans="1:15">
      <c r="A18" s="279" t="s">
        <v>111</v>
      </c>
      <c r="B18" s="279" t="s">
        <v>112</v>
      </c>
      <c r="C18" s="278">
        <v>1704816.84</v>
      </c>
      <c r="D18" s="168">
        <v>1704816.84</v>
      </c>
      <c r="E18" s="168">
        <v>1704816.84</v>
      </c>
      <c r="F18" s="168"/>
      <c r="G18" s="168"/>
      <c r="H18" s="168"/>
      <c r="I18" s="168"/>
      <c r="J18" s="168"/>
      <c r="K18" s="168"/>
      <c r="L18" s="168"/>
      <c r="M18" s="168"/>
      <c r="N18" s="278"/>
      <c r="O18" s="278"/>
    </row>
    <row r="19" ht="21" customHeight="1" spans="1:15">
      <c r="A19" s="280" t="s">
        <v>113</v>
      </c>
      <c r="B19" s="280" t="s">
        <v>114</v>
      </c>
      <c r="C19" s="278">
        <v>1704816.84</v>
      </c>
      <c r="D19" s="168">
        <v>1704816.84</v>
      </c>
      <c r="E19" s="168">
        <v>1704816.84</v>
      </c>
      <c r="F19" s="168"/>
      <c r="G19" s="168"/>
      <c r="H19" s="168"/>
      <c r="I19" s="168"/>
      <c r="J19" s="168"/>
      <c r="K19" s="168"/>
      <c r="L19" s="168"/>
      <c r="M19" s="168"/>
      <c r="N19" s="278"/>
      <c r="O19" s="278"/>
    </row>
    <row r="20" ht="21" customHeight="1" spans="1:15">
      <c r="A20" s="277" t="s">
        <v>115</v>
      </c>
      <c r="B20" s="277" t="s">
        <v>116</v>
      </c>
      <c r="C20" s="278">
        <v>1109280</v>
      </c>
      <c r="D20" s="168">
        <v>1109280</v>
      </c>
      <c r="E20" s="168">
        <v>1109280</v>
      </c>
      <c r="F20" s="168"/>
      <c r="G20" s="168"/>
      <c r="H20" s="168"/>
      <c r="I20" s="168"/>
      <c r="J20" s="168"/>
      <c r="K20" s="168"/>
      <c r="L20" s="168"/>
      <c r="M20" s="168"/>
      <c r="N20" s="278"/>
      <c r="O20" s="278"/>
    </row>
    <row r="21" ht="21" customHeight="1" spans="1:15">
      <c r="A21" s="279" t="s">
        <v>117</v>
      </c>
      <c r="B21" s="279" t="s">
        <v>118</v>
      </c>
      <c r="C21" s="278">
        <v>1109280</v>
      </c>
      <c r="D21" s="168">
        <v>1109280</v>
      </c>
      <c r="E21" s="168">
        <v>1109280</v>
      </c>
      <c r="F21" s="168"/>
      <c r="G21" s="168"/>
      <c r="H21" s="168"/>
      <c r="I21" s="168"/>
      <c r="J21" s="168"/>
      <c r="K21" s="168"/>
      <c r="L21" s="168"/>
      <c r="M21" s="168"/>
      <c r="N21" s="278"/>
      <c r="O21" s="278"/>
    </row>
    <row r="22" ht="21" customHeight="1" spans="1:15">
      <c r="A22" s="280" t="s">
        <v>119</v>
      </c>
      <c r="B22" s="280" t="s">
        <v>120</v>
      </c>
      <c r="C22" s="278">
        <v>1109280</v>
      </c>
      <c r="D22" s="168">
        <v>1109280</v>
      </c>
      <c r="E22" s="168">
        <v>1109280</v>
      </c>
      <c r="F22" s="168"/>
      <c r="G22" s="168"/>
      <c r="H22" s="168"/>
      <c r="I22" s="168"/>
      <c r="J22" s="168"/>
      <c r="K22" s="168"/>
      <c r="L22" s="168"/>
      <c r="M22" s="168"/>
      <c r="N22" s="278"/>
      <c r="O22" s="278"/>
    </row>
    <row r="23" ht="21" customHeight="1" spans="1:15">
      <c r="A23" s="281" t="s">
        <v>49</v>
      </c>
      <c r="B23" s="282"/>
      <c r="C23" s="168">
        <v>44195211.91</v>
      </c>
      <c r="D23" s="168">
        <v>29643631.91</v>
      </c>
      <c r="E23" s="168">
        <v>27298851.91</v>
      </c>
      <c r="F23" s="168">
        <v>2344780</v>
      </c>
      <c r="G23" s="168"/>
      <c r="H23" s="168"/>
      <c r="I23" s="168">
        <v>1330780</v>
      </c>
      <c r="J23" s="168">
        <v>13220800</v>
      </c>
      <c r="K23" s="168"/>
      <c r="L23" s="168"/>
      <c r="M23" s="168"/>
      <c r="N23" s="168"/>
      <c r="O23" s="168">
        <v>13220800</v>
      </c>
    </row>
  </sheetData>
  <mergeCells count="12">
    <mergeCell ref="A1:O1"/>
    <mergeCell ref="A2:O2"/>
    <mergeCell ref="A3:C3"/>
    <mergeCell ref="D4:F4"/>
    <mergeCell ref="J4:O4"/>
    <mergeCell ref="A23:B23"/>
    <mergeCell ref="A4:A5"/>
    <mergeCell ref="B4:B5"/>
    <mergeCell ref="C4:C5"/>
    <mergeCell ref="G4:G5"/>
    <mergeCell ref="H4:H5"/>
    <mergeCell ref="I4:I5"/>
  </mergeCells>
  <pageMargins left="0.75" right="0.75" top="1" bottom="1" header="0.5" footer="0.5"/>
  <pageSetup paperSize="9" scale="50"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view="pageBreakPreview" zoomScaleNormal="100" topLeftCell="A16" workbookViewId="0">
      <selection activeCell="A1" sqref="A1"/>
    </sheetView>
  </sheetViews>
  <sheetFormatPr defaultColWidth="8.57407407407407" defaultRowHeight="12.75" customHeight="1" outlineLevelCol="3"/>
  <cols>
    <col min="1" max="4" width="35.5740740740741" customWidth="1"/>
  </cols>
  <sheetData>
    <row r="1" ht="15" customHeight="1" spans="1:4">
      <c r="A1" s="225"/>
      <c r="B1" s="158"/>
      <c r="C1" s="158"/>
      <c r="D1" s="158"/>
    </row>
    <row r="2" ht="41.25" customHeight="1" spans="1:1">
      <c r="A2" s="34" t="str">
        <f>"2025"&amp;"年部门财政拨款收支预算总表"</f>
        <v>2025年部门财政拨款收支预算总表</v>
      </c>
    </row>
    <row r="3" ht="17.25" customHeight="1" spans="1:4">
      <c r="A3" s="257" t="str">
        <f>"单位名称："&amp;"昆明经济技术开发区第一中学"</f>
        <v>单位名称：昆明经济技术开发区第一中学</v>
      </c>
      <c r="B3" s="258"/>
      <c r="D3" s="158" t="s">
        <v>0</v>
      </c>
    </row>
    <row r="4" ht="17.25" customHeight="1" spans="1:4">
      <c r="A4" s="117" t="s">
        <v>1</v>
      </c>
      <c r="B4" s="259"/>
      <c r="C4" s="117" t="s">
        <v>2</v>
      </c>
      <c r="D4" s="259"/>
    </row>
    <row r="5" ht="18.75" customHeight="1" spans="1:4">
      <c r="A5" s="117" t="s">
        <v>3</v>
      </c>
      <c r="B5" s="117" t="str">
        <f>"2025"&amp;"年预算"</f>
        <v>2025年预算</v>
      </c>
      <c r="C5" s="117" t="s">
        <v>4</v>
      </c>
      <c r="D5" s="165" t="str">
        <f>"2025"&amp;"年预算"</f>
        <v>2025年预算</v>
      </c>
    </row>
    <row r="6" ht="16.5" customHeight="1" spans="1:4">
      <c r="A6" s="260" t="s">
        <v>121</v>
      </c>
      <c r="B6" s="261">
        <v>29643631.91</v>
      </c>
      <c r="C6" s="260" t="s">
        <v>122</v>
      </c>
      <c r="D6" s="261">
        <v>29643631.91</v>
      </c>
    </row>
    <row r="7" ht="16.5" customHeight="1" spans="1:4">
      <c r="A7" s="260" t="s">
        <v>123</v>
      </c>
      <c r="B7" s="261">
        <v>29643631.91</v>
      </c>
      <c r="C7" s="260" t="s">
        <v>124</v>
      </c>
      <c r="D7" s="261"/>
    </row>
    <row r="8" ht="16.5" customHeight="1" spans="1:4">
      <c r="A8" s="260" t="s">
        <v>125</v>
      </c>
      <c r="B8" s="261"/>
      <c r="C8" s="260" t="s">
        <v>126</v>
      </c>
      <c r="D8" s="261"/>
    </row>
    <row r="9" ht="16.5" customHeight="1" spans="1:4">
      <c r="A9" s="260" t="s">
        <v>127</v>
      </c>
      <c r="B9" s="261"/>
      <c r="C9" s="260" t="s">
        <v>128</v>
      </c>
      <c r="D9" s="261"/>
    </row>
    <row r="10" ht="16.5" customHeight="1" spans="1:4">
      <c r="A10" s="260" t="s">
        <v>129</v>
      </c>
      <c r="B10" s="261"/>
      <c r="C10" s="260" t="s">
        <v>130</v>
      </c>
      <c r="D10" s="261"/>
    </row>
    <row r="11" ht="16.5" customHeight="1" spans="1:4">
      <c r="A11" s="260" t="s">
        <v>123</v>
      </c>
      <c r="B11" s="261"/>
      <c r="C11" s="260" t="s">
        <v>131</v>
      </c>
      <c r="D11" s="261">
        <v>23365644.74</v>
      </c>
    </row>
    <row r="12" ht="16.5" customHeight="1" spans="1:4">
      <c r="A12" s="113" t="s">
        <v>125</v>
      </c>
      <c r="B12" s="118"/>
      <c r="C12" s="262" t="s">
        <v>132</v>
      </c>
      <c r="D12" s="118"/>
    </row>
    <row r="13" ht="16.5" customHeight="1" spans="1:4">
      <c r="A13" s="113" t="s">
        <v>127</v>
      </c>
      <c r="B13" s="118"/>
      <c r="C13" s="262" t="s">
        <v>133</v>
      </c>
      <c r="D13" s="118"/>
    </row>
    <row r="14" ht="16.5" customHeight="1" spans="1:4">
      <c r="A14" s="263"/>
      <c r="B14" s="264"/>
      <c r="C14" s="262" t="s">
        <v>134</v>
      </c>
      <c r="D14" s="118">
        <v>3463890.33</v>
      </c>
    </row>
    <row r="15" ht="16.5" customHeight="1" spans="1:4">
      <c r="A15" s="263"/>
      <c r="B15" s="264"/>
      <c r="C15" s="262" t="s">
        <v>135</v>
      </c>
      <c r="D15" s="118">
        <v>1704816.84</v>
      </c>
    </row>
    <row r="16" ht="16.5" customHeight="1" spans="1:4">
      <c r="A16" s="263"/>
      <c r="B16" s="264"/>
      <c r="C16" s="262" t="s">
        <v>136</v>
      </c>
      <c r="D16" s="118"/>
    </row>
    <row r="17" ht="16.5" customHeight="1" spans="1:4">
      <c r="A17" s="263"/>
      <c r="B17" s="264"/>
      <c r="C17" s="262" t="s">
        <v>137</v>
      </c>
      <c r="D17" s="118"/>
    </row>
    <row r="18" ht="16.5" customHeight="1" spans="1:4">
      <c r="A18" s="263"/>
      <c r="B18" s="264"/>
      <c r="C18" s="262" t="s">
        <v>138</v>
      </c>
      <c r="D18" s="118"/>
    </row>
    <row r="19" ht="16.5" customHeight="1" spans="1:4">
      <c r="A19" s="263"/>
      <c r="B19" s="264"/>
      <c r="C19" s="262" t="s">
        <v>139</v>
      </c>
      <c r="D19" s="118"/>
    </row>
    <row r="20" ht="16.5" customHeight="1" spans="1:4">
      <c r="A20" s="263"/>
      <c r="B20" s="264"/>
      <c r="C20" s="262" t="s">
        <v>140</v>
      </c>
      <c r="D20" s="118"/>
    </row>
    <row r="21" ht="16.5" customHeight="1" spans="1:4">
      <c r="A21" s="263"/>
      <c r="B21" s="264"/>
      <c r="C21" s="262" t="s">
        <v>141</v>
      </c>
      <c r="D21" s="118"/>
    </row>
    <row r="22" ht="16.5" customHeight="1" spans="1:4">
      <c r="A22" s="263"/>
      <c r="B22" s="264"/>
      <c r="C22" s="262" t="s">
        <v>142</v>
      </c>
      <c r="D22" s="118"/>
    </row>
    <row r="23" ht="16.5" customHeight="1" spans="1:4">
      <c r="A23" s="263"/>
      <c r="B23" s="264"/>
      <c r="C23" s="262" t="s">
        <v>143</v>
      </c>
      <c r="D23" s="118"/>
    </row>
    <row r="24" ht="16.5" customHeight="1" spans="1:4">
      <c r="A24" s="263"/>
      <c r="B24" s="264"/>
      <c r="C24" s="262" t="s">
        <v>144</v>
      </c>
      <c r="D24" s="118"/>
    </row>
    <row r="25" ht="16.5" customHeight="1" spans="1:4">
      <c r="A25" s="263"/>
      <c r="B25" s="264"/>
      <c r="C25" s="262" t="s">
        <v>145</v>
      </c>
      <c r="D25" s="118">
        <v>1109280</v>
      </c>
    </row>
    <row r="26" ht="16.5" customHeight="1" spans="1:4">
      <c r="A26" s="263"/>
      <c r="B26" s="264"/>
      <c r="C26" s="262" t="s">
        <v>146</v>
      </c>
      <c r="D26" s="118"/>
    </row>
    <row r="27" ht="16.5" customHeight="1" spans="1:4">
      <c r="A27" s="263"/>
      <c r="B27" s="264"/>
      <c r="C27" s="262" t="s">
        <v>147</v>
      </c>
      <c r="D27" s="118"/>
    </row>
    <row r="28" ht="16.5" customHeight="1" spans="1:4">
      <c r="A28" s="263"/>
      <c r="B28" s="264"/>
      <c r="C28" s="262" t="s">
        <v>148</v>
      </c>
      <c r="D28" s="118"/>
    </row>
    <row r="29" ht="16.5" customHeight="1" spans="1:4">
      <c r="A29" s="263"/>
      <c r="B29" s="264"/>
      <c r="C29" s="262" t="s">
        <v>149</v>
      </c>
      <c r="D29" s="118"/>
    </row>
    <row r="30" ht="16.5" customHeight="1" spans="1:4">
      <c r="A30" s="263"/>
      <c r="B30" s="264"/>
      <c r="C30" s="262" t="s">
        <v>150</v>
      </c>
      <c r="D30" s="118"/>
    </row>
    <row r="31" ht="16.5" customHeight="1" spans="1:4">
      <c r="A31" s="263"/>
      <c r="B31" s="264"/>
      <c r="C31" s="113" t="s">
        <v>151</v>
      </c>
      <c r="D31" s="118"/>
    </row>
    <row r="32" ht="16.5" customHeight="1" spans="1:4">
      <c r="A32" s="263"/>
      <c r="B32" s="264"/>
      <c r="C32" s="113" t="s">
        <v>152</v>
      </c>
      <c r="D32" s="118"/>
    </row>
    <row r="33" ht="16.5" customHeight="1" spans="1:4">
      <c r="A33" s="263"/>
      <c r="B33" s="264"/>
      <c r="C33" s="265" t="s">
        <v>153</v>
      </c>
      <c r="D33" s="266"/>
    </row>
    <row r="34" ht="15" customHeight="1" spans="1:4">
      <c r="A34" s="267" t="s">
        <v>45</v>
      </c>
      <c r="B34" s="268">
        <v>29643631.91</v>
      </c>
      <c r="C34" s="267" t="s">
        <v>46</v>
      </c>
      <c r="D34" s="268">
        <v>29643631.91</v>
      </c>
    </row>
  </sheetData>
  <mergeCells count="4">
    <mergeCell ref="A2:D2"/>
    <mergeCell ref="A3:B3"/>
    <mergeCell ref="A4:B4"/>
    <mergeCell ref="C4:D4"/>
  </mergeCells>
  <pageMargins left="0.75" right="0.75" top="1" bottom="1" header="0.5" footer="0.5"/>
  <pageSetup paperSize="9" scale="75"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view="pageBreakPreview" zoomScaleNormal="100" topLeftCell="B1" workbookViewId="0">
      <selection activeCell="E11" sqref="E1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239"/>
      <c r="F1" s="240"/>
      <c r="G1" s="150"/>
    </row>
    <row r="2" ht="41.25" customHeight="1" spans="1:7">
      <c r="A2" s="241" t="str">
        <f>"2025"&amp;"年部门一般公共预算支出预算表（按功能科目分类）"</f>
        <v>2025年部门一般公共预算支出预算表（按功能科目分类）</v>
      </c>
      <c r="B2" s="241"/>
      <c r="C2" s="241"/>
      <c r="D2" s="241"/>
      <c r="E2" s="241"/>
      <c r="F2" s="241"/>
      <c r="G2" s="241"/>
    </row>
    <row r="3" ht="18" customHeight="1" spans="1:7">
      <c r="A3" s="4" t="str">
        <f>"单位名称："&amp;"昆明经济技术开发区第一中学"</f>
        <v>单位名称：昆明经济技术开发区第一中学</v>
      </c>
      <c r="F3" s="242"/>
      <c r="G3" s="151" t="s">
        <v>0</v>
      </c>
    </row>
    <row r="4" ht="20.25" customHeight="1" spans="1:7">
      <c r="A4" s="243" t="s">
        <v>154</v>
      </c>
      <c r="B4" s="244"/>
      <c r="C4" s="108" t="s">
        <v>49</v>
      </c>
      <c r="D4" s="108" t="s">
        <v>67</v>
      </c>
      <c r="E4" s="109"/>
      <c r="F4" s="109"/>
      <c r="G4" s="245" t="s">
        <v>68</v>
      </c>
    </row>
    <row r="5" ht="20.25" customHeight="1" spans="1:7">
      <c r="A5" s="246" t="s">
        <v>64</v>
      </c>
      <c r="B5" s="246" t="s">
        <v>65</v>
      </c>
      <c r="C5" s="247"/>
      <c r="D5" s="248" t="s">
        <v>51</v>
      </c>
      <c r="E5" s="248" t="s">
        <v>155</v>
      </c>
      <c r="F5" s="248" t="s">
        <v>156</v>
      </c>
      <c r="G5" s="249"/>
    </row>
    <row r="6" ht="15" customHeight="1" spans="1:7">
      <c r="A6" s="250" t="s">
        <v>74</v>
      </c>
      <c r="B6" s="250" t="s">
        <v>75</v>
      </c>
      <c r="C6" s="250" t="s">
        <v>76</v>
      </c>
      <c r="D6" s="250" t="s">
        <v>77</v>
      </c>
      <c r="E6" s="250" t="s">
        <v>78</v>
      </c>
      <c r="F6" s="250" t="s">
        <v>79</v>
      </c>
      <c r="G6" s="250" t="s">
        <v>80</v>
      </c>
    </row>
    <row r="7" ht="18" customHeight="1" spans="1:7">
      <c r="A7" s="175" t="s">
        <v>89</v>
      </c>
      <c r="B7" s="175" t="s">
        <v>90</v>
      </c>
      <c r="C7" s="251">
        <v>23365644.74</v>
      </c>
      <c r="D7" s="252">
        <v>21020864.74</v>
      </c>
      <c r="E7" s="252">
        <v>18356446.16</v>
      </c>
      <c r="F7" s="252">
        <v>2664418.58</v>
      </c>
      <c r="G7" s="252">
        <v>2344780</v>
      </c>
    </row>
    <row r="8" ht="18" customHeight="1" spans="1:7">
      <c r="A8" s="253" t="s">
        <v>91</v>
      </c>
      <c r="B8" s="253" t="s">
        <v>92</v>
      </c>
      <c r="C8" s="251">
        <v>23365644.74</v>
      </c>
      <c r="D8" s="252">
        <v>21020864.74</v>
      </c>
      <c r="E8" s="252">
        <v>18356446.16</v>
      </c>
      <c r="F8" s="252">
        <v>2664418.58</v>
      </c>
      <c r="G8" s="252">
        <v>2344780</v>
      </c>
    </row>
    <row r="9" ht="18" customHeight="1" spans="1:7">
      <c r="A9" s="254" t="s">
        <v>93</v>
      </c>
      <c r="B9" s="254" t="s">
        <v>94</v>
      </c>
      <c r="C9" s="251">
        <v>525875</v>
      </c>
      <c r="D9" s="252">
        <v>525875</v>
      </c>
      <c r="E9" s="252"/>
      <c r="F9" s="252">
        <v>525875</v>
      </c>
      <c r="G9" s="252"/>
    </row>
    <row r="10" ht="18" customHeight="1" spans="1:7">
      <c r="A10" s="254" t="s">
        <v>95</v>
      </c>
      <c r="B10" s="254" t="s">
        <v>96</v>
      </c>
      <c r="C10" s="251">
        <v>1432000</v>
      </c>
      <c r="D10" s="252">
        <v>1432000</v>
      </c>
      <c r="E10" s="252"/>
      <c r="F10" s="252">
        <v>1432000</v>
      </c>
      <c r="G10" s="252"/>
    </row>
    <row r="11" ht="18" customHeight="1" spans="1:7">
      <c r="A11" s="254" t="s">
        <v>97</v>
      </c>
      <c r="B11" s="254" t="s">
        <v>98</v>
      </c>
      <c r="C11" s="251">
        <v>21407769.74</v>
      </c>
      <c r="D11" s="252">
        <v>19062989.74</v>
      </c>
      <c r="E11" s="252">
        <v>18356446.16</v>
      </c>
      <c r="F11" s="252">
        <v>706543.58</v>
      </c>
      <c r="G11" s="252">
        <v>2344780</v>
      </c>
    </row>
    <row r="12" ht="18" customHeight="1" spans="1:7">
      <c r="A12" s="175" t="s">
        <v>99</v>
      </c>
      <c r="B12" s="175" t="s">
        <v>100</v>
      </c>
      <c r="C12" s="251">
        <v>3463890.33</v>
      </c>
      <c r="D12" s="252">
        <v>3463890.33</v>
      </c>
      <c r="E12" s="252">
        <v>3463890.33</v>
      </c>
      <c r="F12" s="252"/>
      <c r="G12" s="252"/>
    </row>
    <row r="13" ht="18" customHeight="1" spans="1:7">
      <c r="A13" s="253" t="s">
        <v>101</v>
      </c>
      <c r="B13" s="253" t="s">
        <v>102</v>
      </c>
      <c r="C13" s="251">
        <v>3463890.33</v>
      </c>
      <c r="D13" s="252">
        <v>3463890.33</v>
      </c>
      <c r="E13" s="252">
        <v>3463890.33</v>
      </c>
      <c r="F13" s="252"/>
      <c r="G13" s="252"/>
    </row>
    <row r="14" ht="18" customHeight="1" spans="1:7">
      <c r="A14" s="254" t="s">
        <v>103</v>
      </c>
      <c r="B14" s="254" t="s">
        <v>104</v>
      </c>
      <c r="C14" s="251">
        <v>1353380.25</v>
      </c>
      <c r="D14" s="252">
        <v>1353380.25</v>
      </c>
      <c r="E14" s="252">
        <v>1353380.25</v>
      </c>
      <c r="F14" s="252"/>
      <c r="G14" s="252"/>
    </row>
    <row r="15" ht="18" customHeight="1" spans="1:7">
      <c r="A15" s="254" t="s">
        <v>105</v>
      </c>
      <c r="B15" s="254" t="s">
        <v>106</v>
      </c>
      <c r="C15" s="251">
        <v>1407006.72</v>
      </c>
      <c r="D15" s="252">
        <v>1407006.72</v>
      </c>
      <c r="E15" s="252">
        <v>1407006.72</v>
      </c>
      <c r="F15" s="252"/>
      <c r="G15" s="252"/>
    </row>
    <row r="16" ht="18" customHeight="1" spans="1:7">
      <c r="A16" s="254" t="s">
        <v>107</v>
      </c>
      <c r="B16" s="254" t="s">
        <v>108</v>
      </c>
      <c r="C16" s="251">
        <v>703503.36</v>
      </c>
      <c r="D16" s="252">
        <v>703503.36</v>
      </c>
      <c r="E16" s="252">
        <v>703503.36</v>
      </c>
      <c r="F16" s="252"/>
      <c r="G16" s="252"/>
    </row>
    <row r="17" ht="18" customHeight="1" spans="1:7">
      <c r="A17" s="175" t="s">
        <v>109</v>
      </c>
      <c r="B17" s="175" t="s">
        <v>110</v>
      </c>
      <c r="C17" s="251">
        <v>1704816.84</v>
      </c>
      <c r="D17" s="252">
        <v>1704816.84</v>
      </c>
      <c r="E17" s="252">
        <v>1704816.84</v>
      </c>
      <c r="F17" s="252"/>
      <c r="G17" s="252"/>
    </row>
    <row r="18" ht="18" customHeight="1" spans="1:7">
      <c r="A18" s="253" t="s">
        <v>111</v>
      </c>
      <c r="B18" s="253" t="s">
        <v>112</v>
      </c>
      <c r="C18" s="251">
        <v>1704816.84</v>
      </c>
      <c r="D18" s="252">
        <v>1704816.84</v>
      </c>
      <c r="E18" s="252">
        <v>1704816.84</v>
      </c>
      <c r="F18" s="252"/>
      <c r="G18" s="252"/>
    </row>
    <row r="19" ht="18" customHeight="1" spans="1:7">
      <c r="A19" s="254" t="s">
        <v>113</v>
      </c>
      <c r="B19" s="254" t="s">
        <v>114</v>
      </c>
      <c r="C19" s="251">
        <v>1704816.84</v>
      </c>
      <c r="D19" s="252">
        <v>1704816.84</v>
      </c>
      <c r="E19" s="252">
        <v>1704816.84</v>
      </c>
      <c r="F19" s="252"/>
      <c r="G19" s="252"/>
    </row>
    <row r="20" ht="18" customHeight="1" spans="1:7">
      <c r="A20" s="175" t="s">
        <v>115</v>
      </c>
      <c r="B20" s="175" t="s">
        <v>116</v>
      </c>
      <c r="C20" s="251">
        <v>1109280</v>
      </c>
      <c r="D20" s="252">
        <v>1109280</v>
      </c>
      <c r="E20" s="252">
        <v>1109280</v>
      </c>
      <c r="F20" s="252"/>
      <c r="G20" s="252"/>
    </row>
    <row r="21" ht="18" customHeight="1" spans="1:7">
      <c r="A21" s="253" t="s">
        <v>117</v>
      </c>
      <c r="B21" s="253" t="s">
        <v>118</v>
      </c>
      <c r="C21" s="251">
        <v>1109280</v>
      </c>
      <c r="D21" s="252">
        <v>1109280</v>
      </c>
      <c r="E21" s="252">
        <v>1109280</v>
      </c>
      <c r="F21" s="252"/>
      <c r="G21" s="252"/>
    </row>
    <row r="22" ht="18" customHeight="1" spans="1:7">
      <c r="A22" s="254" t="s">
        <v>119</v>
      </c>
      <c r="B22" s="254" t="s">
        <v>120</v>
      </c>
      <c r="C22" s="251">
        <v>1109280</v>
      </c>
      <c r="D22" s="252">
        <v>1109280</v>
      </c>
      <c r="E22" s="252">
        <v>1109280</v>
      </c>
      <c r="F22" s="252"/>
      <c r="G22" s="252"/>
    </row>
    <row r="23" ht="18" customHeight="1" spans="1:7">
      <c r="A23" s="255" t="s">
        <v>157</v>
      </c>
      <c r="B23" s="256" t="s">
        <v>157</v>
      </c>
      <c r="C23" s="251">
        <v>29643631.91</v>
      </c>
      <c r="D23" s="252">
        <v>27298851.91</v>
      </c>
      <c r="E23" s="251">
        <v>24634433.33</v>
      </c>
      <c r="F23" s="251">
        <v>2664418.58</v>
      </c>
      <c r="G23" s="251">
        <v>2344780</v>
      </c>
    </row>
  </sheetData>
  <mergeCells count="7">
    <mergeCell ref="A2:G2"/>
    <mergeCell ref="A3:E3"/>
    <mergeCell ref="A4:B4"/>
    <mergeCell ref="D4:F4"/>
    <mergeCell ref="A23:B23"/>
    <mergeCell ref="C4:C5"/>
    <mergeCell ref="G4:G5"/>
  </mergeCells>
  <pageMargins left="0.75" right="0.75" top="1" bottom="1" header="0.5" footer="0.5"/>
  <pageSetup paperSize="9" scale="68"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view="pageBreakPreview" zoomScaleNormal="100" workbookViewId="0">
      <selection activeCell="A1" sqref="A1"/>
    </sheetView>
  </sheetViews>
  <sheetFormatPr defaultColWidth="10.4259259259259" defaultRowHeight="14.25" customHeight="1" outlineLevelRow="6" outlineLevelCol="5"/>
  <cols>
    <col min="1" max="6" width="28.1388888888889" customWidth="1"/>
  </cols>
  <sheetData>
    <row r="1" customHeight="1" spans="1:6">
      <c r="A1" s="224"/>
      <c r="B1" s="224"/>
      <c r="C1" s="224"/>
      <c r="D1" s="224"/>
      <c r="E1" s="225"/>
      <c r="F1" s="224"/>
    </row>
    <row r="2" ht="41.25" customHeight="1" spans="1:6">
      <c r="A2" s="226" t="str">
        <f>"2025"&amp;"年部门一般公共预算“三公”经费支出预算表"</f>
        <v>2025年部门一般公共预算“三公”经费支出预算表</v>
      </c>
      <c r="B2" s="224"/>
      <c r="C2" s="224"/>
      <c r="D2" s="224"/>
      <c r="E2" s="225"/>
      <c r="F2" s="224"/>
    </row>
    <row r="3" customHeight="1" spans="1:6">
      <c r="A3" s="126" t="str">
        <f>"单位名称："&amp;"昆明经济技术开发区第一中学"</f>
        <v>单位名称：昆明经济技术开发区第一中学</v>
      </c>
      <c r="B3" s="159"/>
      <c r="C3" s="227"/>
      <c r="D3" s="224"/>
      <c r="E3" s="225"/>
      <c r="F3" s="228" t="s">
        <v>0</v>
      </c>
    </row>
    <row r="4" ht="27" customHeight="1" spans="1:6">
      <c r="A4" s="229" t="s">
        <v>158</v>
      </c>
      <c r="B4" s="229" t="s">
        <v>159</v>
      </c>
      <c r="C4" s="230" t="s">
        <v>160</v>
      </c>
      <c r="D4" s="229"/>
      <c r="E4" s="231"/>
      <c r="F4" s="229" t="s">
        <v>161</v>
      </c>
    </row>
    <row r="5" ht="28.5" customHeight="1" spans="1:6">
      <c r="A5" s="232"/>
      <c r="B5" s="233"/>
      <c r="C5" s="234" t="s">
        <v>51</v>
      </c>
      <c r="D5" s="234" t="s">
        <v>162</v>
      </c>
      <c r="E5" s="234" t="s">
        <v>163</v>
      </c>
      <c r="F5" s="235"/>
    </row>
    <row r="6" ht="17.25" customHeight="1" spans="1:6">
      <c r="A6" s="236" t="s">
        <v>74</v>
      </c>
      <c r="B6" s="236" t="s">
        <v>75</v>
      </c>
      <c r="C6" s="236" t="s">
        <v>76</v>
      </c>
      <c r="D6" s="236" t="s">
        <v>77</v>
      </c>
      <c r="E6" s="236" t="s">
        <v>78</v>
      </c>
      <c r="F6" s="236" t="s">
        <v>79</v>
      </c>
    </row>
    <row r="7" ht="17.25" customHeight="1" spans="1:6">
      <c r="A7" s="237">
        <v>23600</v>
      </c>
      <c r="B7" s="238"/>
      <c r="C7" s="168">
        <v>23600</v>
      </c>
      <c r="D7" s="168"/>
      <c r="E7" s="168">
        <v>23600</v>
      </c>
      <c r="F7" s="168"/>
    </row>
  </sheetData>
  <mergeCells count="6">
    <mergeCell ref="A2:F2"/>
    <mergeCell ref="A3:B3"/>
    <mergeCell ref="C4:E4"/>
    <mergeCell ref="A4:A5"/>
    <mergeCell ref="B4:B5"/>
    <mergeCell ref="F4:F5"/>
  </mergeCells>
  <pageMargins left="0.75" right="0.75" top="1" bottom="1" header="0.5" footer="0.5"/>
  <pageSetup paperSize="9" scale="78"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showGridLines="0" showZeros="0" view="pageBreakPreview" zoomScaleNormal="100" workbookViewId="0">
      <selection activeCell="E16" sqref="E16"/>
    </sheetView>
  </sheetViews>
  <sheetFormatPr defaultColWidth="8.57407407407407" defaultRowHeight="12.75" customHeight="1"/>
  <cols>
    <col min="1" max="2" width="28.8518518518519" customWidth="1"/>
    <col min="3" max="3" width="28.712962962963" customWidth="1"/>
    <col min="4" max="6" width="20.5740740740741" customWidth="1"/>
    <col min="7" max="10" width="20.712962962963" customWidth="1"/>
    <col min="11" max="24" width="25.4259259259259" customWidth="1"/>
  </cols>
  <sheetData>
    <row r="1" ht="17.25" customHeight="1"/>
    <row r="2" ht="41.25" customHeight="1" spans="1:24">
      <c r="A2" s="216" t="str">
        <f>"2025"&amp;"年部门预算基本支出明细表"</f>
        <v>2025年部门预算基本支出明细表</v>
      </c>
      <c r="B2" s="216"/>
      <c r="C2" s="216"/>
      <c r="D2" s="216"/>
      <c r="E2" s="216"/>
      <c r="F2" s="216"/>
      <c r="G2" s="216"/>
      <c r="H2" s="216" t="s">
        <v>164</v>
      </c>
      <c r="I2" s="216"/>
      <c r="J2" s="216"/>
      <c r="K2" s="216"/>
      <c r="L2" s="216"/>
      <c r="M2" s="216"/>
      <c r="N2" s="216"/>
      <c r="O2" s="216"/>
      <c r="P2" s="216"/>
      <c r="Q2" s="216"/>
      <c r="R2" s="216"/>
      <c r="S2" s="216"/>
      <c r="T2" s="216"/>
      <c r="U2" s="216"/>
      <c r="V2" s="216"/>
      <c r="W2" s="216"/>
      <c r="X2" s="216"/>
    </row>
    <row r="3" ht="17.25" customHeight="1" spans="1:24">
      <c r="A3" t="str">
        <f>"单位名称："&amp;"昆明经济技术开发区第一中学"</f>
        <v>单位名称：昆明经济技术开发区第一中学</v>
      </c>
      <c r="M3" s="221"/>
      <c r="N3" s="221"/>
      <c r="O3" s="221"/>
      <c r="P3" s="221"/>
      <c r="Q3" s="221"/>
      <c r="R3" s="221"/>
      <c r="S3" s="221"/>
      <c r="T3" s="221"/>
      <c r="U3" s="221"/>
      <c r="V3" s="221"/>
      <c r="W3" s="221"/>
      <c r="X3" s="221" t="s">
        <v>0</v>
      </c>
    </row>
    <row r="4" ht="23.25" customHeight="1" spans="1:24">
      <c r="A4" s="217" t="s">
        <v>165</v>
      </c>
      <c r="B4" s="217" t="s">
        <v>166</v>
      </c>
      <c r="C4" s="217" t="s">
        <v>167</v>
      </c>
      <c r="D4" s="218" t="s">
        <v>168</v>
      </c>
      <c r="E4" s="218" t="s">
        <v>169</v>
      </c>
      <c r="F4" s="218" t="s">
        <v>170</v>
      </c>
      <c r="G4" s="218" t="s">
        <v>171</v>
      </c>
      <c r="H4" s="218" t="s">
        <v>172</v>
      </c>
      <c r="I4" s="218" t="s">
        <v>173</v>
      </c>
      <c r="J4" s="218" t="s">
        <v>174</v>
      </c>
      <c r="K4" s="222" t="s">
        <v>49</v>
      </c>
      <c r="L4" s="222" t="s">
        <v>175</v>
      </c>
      <c r="M4" s="222"/>
      <c r="N4" s="222"/>
      <c r="O4" s="222" t="s">
        <v>176</v>
      </c>
      <c r="P4" s="222"/>
      <c r="Q4" s="222"/>
      <c r="R4" s="218" t="s">
        <v>55</v>
      </c>
      <c r="S4" s="222" t="s">
        <v>56</v>
      </c>
      <c r="T4" s="222"/>
      <c r="U4" s="222"/>
      <c r="V4" s="222"/>
      <c r="W4" s="222"/>
      <c r="X4" s="222"/>
    </row>
    <row r="5" ht="41.25" customHeight="1" spans="1:24">
      <c r="A5" s="217"/>
      <c r="B5" s="217"/>
      <c r="C5" s="217"/>
      <c r="D5" s="218"/>
      <c r="E5" s="218"/>
      <c r="F5" s="218"/>
      <c r="G5" s="218"/>
      <c r="H5" s="218"/>
      <c r="I5" s="222"/>
      <c r="J5" s="222"/>
      <c r="K5" s="222"/>
      <c r="L5" s="222" t="s">
        <v>52</v>
      </c>
      <c r="M5" s="218" t="s">
        <v>53</v>
      </c>
      <c r="N5" s="218" t="s">
        <v>54</v>
      </c>
      <c r="O5" s="218" t="s">
        <v>52</v>
      </c>
      <c r="P5" s="218" t="s">
        <v>53</v>
      </c>
      <c r="Q5" s="218" t="s">
        <v>54</v>
      </c>
      <c r="R5" s="218"/>
      <c r="S5" s="218" t="s">
        <v>51</v>
      </c>
      <c r="T5" s="218" t="s">
        <v>57</v>
      </c>
      <c r="U5" s="222" t="s">
        <v>59</v>
      </c>
      <c r="V5" s="218" t="s">
        <v>60</v>
      </c>
      <c r="W5" s="218" t="s">
        <v>58</v>
      </c>
      <c r="X5" s="218" t="s">
        <v>61</v>
      </c>
    </row>
    <row r="6" ht="17.25" customHeight="1" spans="1:24">
      <c r="A6" s="219">
        <v>1</v>
      </c>
      <c r="B6" s="219">
        <v>2</v>
      </c>
      <c r="C6" s="219">
        <v>3</v>
      </c>
      <c r="D6" s="219">
        <v>4</v>
      </c>
      <c r="E6" s="219">
        <v>5</v>
      </c>
      <c r="F6" s="219">
        <v>6</v>
      </c>
      <c r="G6" s="219">
        <v>7</v>
      </c>
      <c r="H6" s="219">
        <v>8</v>
      </c>
      <c r="I6" s="219">
        <v>9</v>
      </c>
      <c r="J6" s="219">
        <v>10</v>
      </c>
      <c r="K6" s="219">
        <v>11</v>
      </c>
      <c r="L6" s="219">
        <v>12</v>
      </c>
      <c r="M6" s="219">
        <v>13</v>
      </c>
      <c r="N6" s="219">
        <v>14</v>
      </c>
      <c r="O6" s="219">
        <v>15</v>
      </c>
      <c r="P6" s="219">
        <v>16</v>
      </c>
      <c r="Q6" s="219">
        <v>17</v>
      </c>
      <c r="R6" s="219">
        <v>18</v>
      </c>
      <c r="S6" s="219">
        <v>19</v>
      </c>
      <c r="T6" s="219">
        <v>20</v>
      </c>
      <c r="U6" s="219">
        <v>21</v>
      </c>
      <c r="V6" s="219">
        <v>22</v>
      </c>
      <c r="W6" s="219">
        <v>23</v>
      </c>
      <c r="X6" s="219">
        <v>24</v>
      </c>
    </row>
    <row r="7" ht="19.5" customHeight="1" spans="1:24">
      <c r="A7" s="220" t="s">
        <v>177</v>
      </c>
      <c r="B7" s="220" t="s">
        <v>63</v>
      </c>
      <c r="C7" s="220" t="s">
        <v>178</v>
      </c>
      <c r="D7" s="220" t="s">
        <v>179</v>
      </c>
      <c r="E7" s="220" t="s">
        <v>93</v>
      </c>
      <c r="F7" s="220" t="s">
        <v>94</v>
      </c>
      <c r="G7" s="220" t="s">
        <v>180</v>
      </c>
      <c r="H7" s="220" t="s">
        <v>181</v>
      </c>
      <c r="I7" s="220" t="s">
        <v>182</v>
      </c>
      <c r="J7" s="220" t="s">
        <v>183</v>
      </c>
      <c r="K7" s="223">
        <v>236643.75</v>
      </c>
      <c r="L7" s="223">
        <v>236643.75</v>
      </c>
      <c r="M7" s="223"/>
      <c r="N7" s="223"/>
      <c r="O7" s="223"/>
      <c r="P7" s="223"/>
      <c r="Q7" s="223"/>
      <c r="R7" s="223"/>
      <c r="S7" s="223"/>
      <c r="T7" s="223"/>
      <c r="U7" s="223"/>
      <c r="V7" s="223"/>
      <c r="W7" s="223"/>
      <c r="X7" s="223"/>
    </row>
    <row r="8" ht="19.5" customHeight="1" spans="1:24">
      <c r="A8" s="220" t="s">
        <v>177</v>
      </c>
      <c r="B8" s="220" t="s">
        <v>63</v>
      </c>
      <c r="C8" s="220" t="s">
        <v>178</v>
      </c>
      <c r="D8" s="220" t="s">
        <v>179</v>
      </c>
      <c r="E8" s="220" t="s">
        <v>95</v>
      </c>
      <c r="F8" s="220" t="s">
        <v>96</v>
      </c>
      <c r="G8" s="220" t="s">
        <v>180</v>
      </c>
      <c r="H8" s="220" t="s">
        <v>181</v>
      </c>
      <c r="I8" s="220" t="s">
        <v>182</v>
      </c>
      <c r="J8" s="220" t="s">
        <v>183</v>
      </c>
      <c r="K8" s="223">
        <v>1116960</v>
      </c>
      <c r="L8" s="223">
        <v>1116960</v>
      </c>
      <c r="M8" s="223"/>
      <c r="N8" s="223"/>
      <c r="O8" s="223"/>
      <c r="P8" s="223"/>
      <c r="Q8" s="223"/>
      <c r="R8" s="223"/>
      <c r="S8" s="223"/>
      <c r="T8" s="223"/>
      <c r="U8" s="223"/>
      <c r="V8" s="223"/>
      <c r="W8" s="223"/>
      <c r="X8" s="223"/>
    </row>
    <row r="9" ht="19.5" customHeight="1" spans="1:24">
      <c r="A9" s="220" t="s">
        <v>177</v>
      </c>
      <c r="B9" s="220" t="s">
        <v>63</v>
      </c>
      <c r="C9" s="220" t="s">
        <v>178</v>
      </c>
      <c r="D9" s="220" t="s">
        <v>179</v>
      </c>
      <c r="E9" s="220" t="s">
        <v>93</v>
      </c>
      <c r="F9" s="220" t="s">
        <v>94</v>
      </c>
      <c r="G9" s="220" t="s">
        <v>184</v>
      </c>
      <c r="H9" s="220" t="s">
        <v>185</v>
      </c>
      <c r="I9" s="220" t="s">
        <v>182</v>
      </c>
      <c r="J9" s="220" t="s">
        <v>183</v>
      </c>
      <c r="K9" s="223">
        <v>157762.5</v>
      </c>
      <c r="L9" s="223">
        <v>157762.5</v>
      </c>
      <c r="M9" s="223"/>
      <c r="N9" s="223"/>
      <c r="O9" s="223"/>
      <c r="P9" s="223"/>
      <c r="Q9" s="223"/>
      <c r="R9" s="223"/>
      <c r="S9" s="223"/>
      <c r="T9" s="223"/>
      <c r="U9" s="223"/>
      <c r="V9" s="223"/>
      <c r="W9" s="223"/>
      <c r="X9" s="223"/>
    </row>
    <row r="10" ht="19.5" customHeight="1" spans="1:24">
      <c r="A10" s="220" t="s">
        <v>177</v>
      </c>
      <c r="B10" s="220" t="s">
        <v>63</v>
      </c>
      <c r="C10" s="220" t="s">
        <v>178</v>
      </c>
      <c r="D10" s="220" t="s">
        <v>179</v>
      </c>
      <c r="E10" s="220" t="s">
        <v>95</v>
      </c>
      <c r="F10" s="220" t="s">
        <v>96</v>
      </c>
      <c r="G10" s="220" t="s">
        <v>184</v>
      </c>
      <c r="H10" s="220" t="s">
        <v>185</v>
      </c>
      <c r="I10" s="220" t="s">
        <v>182</v>
      </c>
      <c r="J10" s="220" t="s">
        <v>183</v>
      </c>
      <c r="K10" s="223">
        <v>143200</v>
      </c>
      <c r="L10" s="223">
        <v>143200</v>
      </c>
      <c r="M10" s="223"/>
      <c r="N10" s="223"/>
      <c r="O10" s="223"/>
      <c r="P10" s="223"/>
      <c r="Q10" s="223"/>
      <c r="R10" s="223"/>
      <c r="S10" s="223"/>
      <c r="T10" s="223"/>
      <c r="U10" s="223"/>
      <c r="V10" s="223"/>
      <c r="W10" s="223"/>
      <c r="X10" s="223"/>
    </row>
    <row r="11" ht="19.5" customHeight="1" spans="1:24">
      <c r="A11" s="220" t="s">
        <v>177</v>
      </c>
      <c r="B11" s="220" t="s">
        <v>63</v>
      </c>
      <c r="C11" s="220" t="s">
        <v>178</v>
      </c>
      <c r="D11" s="220" t="s">
        <v>179</v>
      </c>
      <c r="E11" s="220" t="s">
        <v>93</v>
      </c>
      <c r="F11" s="220" t="s">
        <v>94</v>
      </c>
      <c r="G11" s="220" t="s">
        <v>186</v>
      </c>
      <c r="H11" s="220" t="s">
        <v>187</v>
      </c>
      <c r="I11" s="220" t="s">
        <v>182</v>
      </c>
      <c r="J11" s="220" t="s">
        <v>183</v>
      </c>
      <c r="K11" s="223">
        <v>105175</v>
      </c>
      <c r="L11" s="223">
        <v>105175</v>
      </c>
      <c r="M11" s="223"/>
      <c r="N11" s="223"/>
      <c r="O11" s="223"/>
      <c r="P11" s="223"/>
      <c r="Q11" s="223"/>
      <c r="R11" s="223"/>
      <c r="S11" s="223"/>
      <c r="T11" s="223"/>
      <c r="U11" s="223"/>
      <c r="V11" s="223"/>
      <c r="W11" s="223"/>
      <c r="X11" s="223"/>
    </row>
    <row r="12" ht="19.5" customHeight="1" spans="1:24">
      <c r="A12" s="220" t="s">
        <v>177</v>
      </c>
      <c r="B12" s="220" t="s">
        <v>63</v>
      </c>
      <c r="C12" s="220" t="s">
        <v>178</v>
      </c>
      <c r="D12" s="220" t="s">
        <v>179</v>
      </c>
      <c r="E12" s="220" t="s">
        <v>95</v>
      </c>
      <c r="F12" s="220" t="s">
        <v>96</v>
      </c>
      <c r="G12" s="220" t="s">
        <v>186</v>
      </c>
      <c r="H12" s="220" t="s">
        <v>187</v>
      </c>
      <c r="I12" s="220" t="s">
        <v>182</v>
      </c>
      <c r="J12" s="220" t="s">
        <v>183</v>
      </c>
      <c r="K12" s="223">
        <v>100240</v>
      </c>
      <c r="L12" s="223">
        <v>100240</v>
      </c>
      <c r="M12" s="223"/>
      <c r="N12" s="223"/>
      <c r="O12" s="223"/>
      <c r="P12" s="223"/>
      <c r="Q12" s="223"/>
      <c r="R12" s="223"/>
      <c r="S12" s="223"/>
      <c r="T12" s="223"/>
      <c r="U12" s="223"/>
      <c r="V12" s="223"/>
      <c r="W12" s="223"/>
      <c r="X12" s="223"/>
    </row>
    <row r="13" ht="19.5" customHeight="1" spans="1:24">
      <c r="A13" s="220" t="s">
        <v>177</v>
      </c>
      <c r="B13" s="220" t="s">
        <v>63</v>
      </c>
      <c r="C13" s="220" t="s">
        <v>178</v>
      </c>
      <c r="D13" s="220" t="s">
        <v>179</v>
      </c>
      <c r="E13" s="220" t="s">
        <v>93</v>
      </c>
      <c r="F13" s="220" t="s">
        <v>94</v>
      </c>
      <c r="G13" s="220" t="s">
        <v>188</v>
      </c>
      <c r="H13" s="220" t="s">
        <v>189</v>
      </c>
      <c r="I13" s="220" t="s">
        <v>182</v>
      </c>
      <c r="J13" s="220" t="s">
        <v>183</v>
      </c>
      <c r="K13" s="223">
        <v>26293.75</v>
      </c>
      <c r="L13" s="223">
        <v>26293.75</v>
      </c>
      <c r="M13" s="223"/>
      <c r="N13" s="223"/>
      <c r="O13" s="223"/>
      <c r="P13" s="223"/>
      <c r="Q13" s="223"/>
      <c r="R13" s="223"/>
      <c r="S13" s="223"/>
      <c r="T13" s="223"/>
      <c r="U13" s="223"/>
      <c r="V13" s="223"/>
      <c r="W13" s="223"/>
      <c r="X13" s="223"/>
    </row>
    <row r="14" ht="19.5" customHeight="1" spans="1:24">
      <c r="A14" s="220" t="s">
        <v>177</v>
      </c>
      <c r="B14" s="220" t="s">
        <v>63</v>
      </c>
      <c r="C14" s="220" t="s">
        <v>178</v>
      </c>
      <c r="D14" s="220" t="s">
        <v>179</v>
      </c>
      <c r="E14" s="220" t="s">
        <v>95</v>
      </c>
      <c r="F14" s="220" t="s">
        <v>96</v>
      </c>
      <c r="G14" s="220" t="s">
        <v>188</v>
      </c>
      <c r="H14" s="220" t="s">
        <v>189</v>
      </c>
      <c r="I14" s="220" t="s">
        <v>182</v>
      </c>
      <c r="J14" s="220" t="s">
        <v>183</v>
      </c>
      <c r="K14" s="223">
        <v>71600</v>
      </c>
      <c r="L14" s="223">
        <v>71600</v>
      </c>
      <c r="M14" s="223"/>
      <c r="N14" s="223"/>
      <c r="O14" s="223"/>
      <c r="P14" s="223"/>
      <c r="Q14" s="223"/>
      <c r="R14" s="223"/>
      <c r="S14" s="223"/>
      <c r="T14" s="223"/>
      <c r="U14" s="223"/>
      <c r="V14" s="223"/>
      <c r="W14" s="223"/>
      <c r="X14" s="223"/>
    </row>
    <row r="15" ht="19.5" customHeight="1" spans="1:24">
      <c r="A15" s="220" t="s">
        <v>177</v>
      </c>
      <c r="B15" s="220" t="s">
        <v>63</v>
      </c>
      <c r="C15" s="220" t="s">
        <v>190</v>
      </c>
      <c r="D15" s="220" t="s">
        <v>190</v>
      </c>
      <c r="E15" s="220" t="s">
        <v>97</v>
      </c>
      <c r="F15" s="220" t="s">
        <v>98</v>
      </c>
      <c r="G15" s="220" t="s">
        <v>191</v>
      </c>
      <c r="H15" s="220" t="s">
        <v>192</v>
      </c>
      <c r="I15" s="220" t="s">
        <v>182</v>
      </c>
      <c r="J15" s="220" t="s">
        <v>183</v>
      </c>
      <c r="K15" s="223">
        <v>144000</v>
      </c>
      <c r="L15" s="223">
        <v>144000</v>
      </c>
      <c r="M15" s="223"/>
      <c r="N15" s="223"/>
      <c r="O15" s="223"/>
      <c r="P15" s="223"/>
      <c r="Q15" s="223"/>
      <c r="R15" s="223"/>
      <c r="S15" s="223"/>
      <c r="T15" s="223"/>
      <c r="U15" s="223"/>
      <c r="V15" s="223"/>
      <c r="W15" s="223"/>
      <c r="X15" s="223"/>
    </row>
    <row r="16" ht="19.5" customHeight="1" spans="1:24">
      <c r="A16" s="220" t="s">
        <v>177</v>
      </c>
      <c r="B16" s="220" t="s">
        <v>63</v>
      </c>
      <c r="C16" s="220" t="s">
        <v>193</v>
      </c>
      <c r="D16" s="220" t="s">
        <v>194</v>
      </c>
      <c r="E16" s="220" t="s">
        <v>97</v>
      </c>
      <c r="F16" s="220" t="s">
        <v>98</v>
      </c>
      <c r="G16" s="220" t="s">
        <v>195</v>
      </c>
      <c r="H16" s="220" t="s">
        <v>196</v>
      </c>
      <c r="I16" s="220" t="s">
        <v>197</v>
      </c>
      <c r="J16" s="220" t="s">
        <v>198</v>
      </c>
      <c r="K16" s="223">
        <v>3917484</v>
      </c>
      <c r="L16" s="223">
        <v>3917484</v>
      </c>
      <c r="M16" s="223"/>
      <c r="N16" s="223"/>
      <c r="O16" s="223"/>
      <c r="P16" s="223"/>
      <c r="Q16" s="223"/>
      <c r="R16" s="223"/>
      <c r="S16" s="223"/>
      <c r="T16" s="223"/>
      <c r="U16" s="223"/>
      <c r="V16" s="223"/>
      <c r="W16" s="223"/>
      <c r="X16" s="223"/>
    </row>
    <row r="17" ht="19.5" customHeight="1" spans="1:24">
      <c r="A17" s="220" t="s">
        <v>177</v>
      </c>
      <c r="B17" s="220" t="s">
        <v>63</v>
      </c>
      <c r="C17" s="220" t="s">
        <v>193</v>
      </c>
      <c r="D17" s="220" t="s">
        <v>199</v>
      </c>
      <c r="E17" s="220" t="s">
        <v>97</v>
      </c>
      <c r="F17" s="220" t="s">
        <v>98</v>
      </c>
      <c r="G17" s="220" t="s">
        <v>200</v>
      </c>
      <c r="H17" s="220" t="s">
        <v>201</v>
      </c>
      <c r="I17" s="220" t="s">
        <v>197</v>
      </c>
      <c r="J17" s="220" t="s">
        <v>198</v>
      </c>
      <c r="K17" s="223">
        <v>348000</v>
      </c>
      <c r="L17" s="223">
        <v>348000</v>
      </c>
      <c r="M17" s="223"/>
      <c r="N17" s="223"/>
      <c r="O17" s="223"/>
      <c r="P17" s="223"/>
      <c r="Q17" s="223"/>
      <c r="R17" s="223"/>
      <c r="S17" s="223"/>
      <c r="T17" s="223"/>
      <c r="U17" s="223"/>
      <c r="V17" s="223"/>
      <c r="W17" s="223"/>
      <c r="X17" s="223"/>
    </row>
    <row r="18" ht="19.5" customHeight="1" spans="1:24">
      <c r="A18" s="220" t="s">
        <v>177</v>
      </c>
      <c r="B18" s="220" t="s">
        <v>63</v>
      </c>
      <c r="C18" s="220" t="s">
        <v>193</v>
      </c>
      <c r="D18" s="220" t="s">
        <v>202</v>
      </c>
      <c r="E18" s="220" t="s">
        <v>97</v>
      </c>
      <c r="F18" s="220" t="s">
        <v>98</v>
      </c>
      <c r="G18" s="220" t="s">
        <v>200</v>
      </c>
      <c r="H18" s="220" t="s">
        <v>201</v>
      </c>
      <c r="I18" s="220" t="s">
        <v>197</v>
      </c>
      <c r="J18" s="220" t="s">
        <v>198</v>
      </c>
      <c r="K18" s="223">
        <v>5892</v>
      </c>
      <c r="L18" s="223">
        <v>5892</v>
      </c>
      <c r="M18" s="223"/>
      <c r="N18" s="223"/>
      <c r="O18" s="223"/>
      <c r="P18" s="223"/>
      <c r="Q18" s="223"/>
      <c r="R18" s="223"/>
      <c r="S18" s="223"/>
      <c r="T18" s="223"/>
      <c r="U18" s="223"/>
      <c r="V18" s="223"/>
      <c r="W18" s="223"/>
      <c r="X18" s="223"/>
    </row>
    <row r="19" ht="19.5" customHeight="1" spans="1:24">
      <c r="A19" s="220" t="s">
        <v>177</v>
      </c>
      <c r="B19" s="220" t="s">
        <v>63</v>
      </c>
      <c r="C19" s="220" t="s">
        <v>193</v>
      </c>
      <c r="D19" s="220" t="s">
        <v>203</v>
      </c>
      <c r="E19" s="220" t="s">
        <v>97</v>
      </c>
      <c r="F19" s="220" t="s">
        <v>98</v>
      </c>
      <c r="G19" s="220" t="s">
        <v>204</v>
      </c>
      <c r="H19" s="220" t="s">
        <v>205</v>
      </c>
      <c r="I19" s="220" t="s">
        <v>197</v>
      </c>
      <c r="J19" s="220" t="s">
        <v>198</v>
      </c>
      <c r="K19" s="223">
        <v>326457</v>
      </c>
      <c r="L19" s="223">
        <v>326457</v>
      </c>
      <c r="M19" s="223"/>
      <c r="N19" s="223"/>
      <c r="O19" s="223"/>
      <c r="P19" s="223"/>
      <c r="Q19" s="223"/>
      <c r="R19" s="223"/>
      <c r="S19" s="223"/>
      <c r="T19" s="223"/>
      <c r="U19" s="223"/>
      <c r="V19" s="223"/>
      <c r="W19" s="223"/>
      <c r="X19" s="223"/>
    </row>
    <row r="20" ht="19.5" customHeight="1" spans="1:24">
      <c r="A20" s="220" t="s">
        <v>177</v>
      </c>
      <c r="B20" s="220" t="s">
        <v>63</v>
      </c>
      <c r="C20" s="220" t="s">
        <v>193</v>
      </c>
      <c r="D20" s="220" t="s">
        <v>206</v>
      </c>
      <c r="E20" s="220" t="s">
        <v>97</v>
      </c>
      <c r="F20" s="220" t="s">
        <v>98</v>
      </c>
      <c r="G20" s="220" t="s">
        <v>204</v>
      </c>
      <c r="H20" s="220" t="s">
        <v>205</v>
      </c>
      <c r="I20" s="220" t="s">
        <v>197</v>
      </c>
      <c r="J20" s="220" t="s">
        <v>198</v>
      </c>
      <c r="K20" s="223">
        <v>24000</v>
      </c>
      <c r="L20" s="223">
        <v>24000</v>
      </c>
      <c r="M20" s="223"/>
      <c r="N20" s="223"/>
      <c r="O20" s="223"/>
      <c r="P20" s="223"/>
      <c r="Q20" s="223"/>
      <c r="R20" s="223"/>
      <c r="S20" s="223"/>
      <c r="T20" s="223"/>
      <c r="U20" s="223"/>
      <c r="V20" s="223"/>
      <c r="W20" s="223"/>
      <c r="X20" s="223"/>
    </row>
    <row r="21" ht="19.5" customHeight="1" spans="1:24">
      <c r="A21" s="220" t="s">
        <v>177</v>
      </c>
      <c r="B21" s="220" t="s">
        <v>63</v>
      </c>
      <c r="C21" s="220" t="s">
        <v>193</v>
      </c>
      <c r="D21" s="220" t="s">
        <v>207</v>
      </c>
      <c r="E21" s="220" t="s">
        <v>97</v>
      </c>
      <c r="F21" s="220" t="s">
        <v>98</v>
      </c>
      <c r="G21" s="220" t="s">
        <v>208</v>
      </c>
      <c r="H21" s="220" t="s">
        <v>207</v>
      </c>
      <c r="I21" s="220" t="s">
        <v>197</v>
      </c>
      <c r="J21" s="220" t="s">
        <v>198</v>
      </c>
      <c r="K21" s="223">
        <v>121896</v>
      </c>
      <c r="L21" s="223">
        <v>121896</v>
      </c>
      <c r="M21" s="223"/>
      <c r="N21" s="223"/>
      <c r="O21" s="223"/>
      <c r="P21" s="223"/>
      <c r="Q21" s="223"/>
      <c r="R21" s="223"/>
      <c r="S21" s="223"/>
      <c r="T21" s="223"/>
      <c r="U21" s="223"/>
      <c r="V21" s="223"/>
      <c r="W21" s="223"/>
      <c r="X21" s="223"/>
    </row>
    <row r="22" ht="19.5" customHeight="1" spans="1:24">
      <c r="A22" s="220" t="s">
        <v>177</v>
      </c>
      <c r="B22" s="220" t="s">
        <v>63</v>
      </c>
      <c r="C22" s="220" t="s">
        <v>193</v>
      </c>
      <c r="D22" s="220" t="s">
        <v>207</v>
      </c>
      <c r="E22" s="220" t="s">
        <v>97</v>
      </c>
      <c r="F22" s="220" t="s">
        <v>98</v>
      </c>
      <c r="G22" s="220" t="s">
        <v>208</v>
      </c>
      <c r="H22" s="220" t="s">
        <v>207</v>
      </c>
      <c r="I22" s="220" t="s">
        <v>197</v>
      </c>
      <c r="J22" s="220" t="s">
        <v>198</v>
      </c>
      <c r="K22" s="223">
        <v>4178364</v>
      </c>
      <c r="L22" s="223">
        <v>4178364</v>
      </c>
      <c r="M22" s="223"/>
      <c r="N22" s="223"/>
      <c r="O22" s="223"/>
      <c r="P22" s="223"/>
      <c r="Q22" s="223"/>
      <c r="R22" s="223"/>
      <c r="S22" s="223"/>
      <c r="T22" s="223"/>
      <c r="U22" s="223"/>
      <c r="V22" s="223"/>
      <c r="W22" s="223"/>
      <c r="X22" s="223"/>
    </row>
    <row r="23" ht="19.5" customHeight="1" spans="1:24">
      <c r="A23" s="220" t="s">
        <v>177</v>
      </c>
      <c r="B23" s="220" t="s">
        <v>63</v>
      </c>
      <c r="C23" s="220" t="s">
        <v>209</v>
      </c>
      <c r="D23" s="220" t="s">
        <v>209</v>
      </c>
      <c r="E23" s="220" t="s">
        <v>97</v>
      </c>
      <c r="F23" s="220" t="s">
        <v>98</v>
      </c>
      <c r="G23" s="220" t="s">
        <v>210</v>
      </c>
      <c r="H23" s="220" t="s">
        <v>211</v>
      </c>
      <c r="I23" s="220" t="s">
        <v>182</v>
      </c>
      <c r="J23" s="220" t="s">
        <v>183</v>
      </c>
      <c r="K23" s="223">
        <v>144575.82</v>
      </c>
      <c r="L23" s="223">
        <v>144575.82</v>
      </c>
      <c r="M23" s="223"/>
      <c r="N23" s="223"/>
      <c r="O23" s="223"/>
      <c r="P23" s="223"/>
      <c r="Q23" s="223"/>
      <c r="R23" s="223"/>
      <c r="S23" s="223"/>
      <c r="T23" s="223"/>
      <c r="U23" s="223"/>
      <c r="V23" s="223"/>
      <c r="W23" s="223"/>
      <c r="X23" s="223"/>
    </row>
    <row r="24" ht="19.5" customHeight="1" spans="1:24">
      <c r="A24" s="220" t="s">
        <v>177</v>
      </c>
      <c r="B24" s="220" t="s">
        <v>63</v>
      </c>
      <c r="C24" s="220" t="s">
        <v>212</v>
      </c>
      <c r="D24" s="220" t="s">
        <v>212</v>
      </c>
      <c r="E24" s="220" t="s">
        <v>97</v>
      </c>
      <c r="F24" s="220" t="s">
        <v>98</v>
      </c>
      <c r="G24" s="220" t="s">
        <v>213</v>
      </c>
      <c r="H24" s="220" t="s">
        <v>212</v>
      </c>
      <c r="I24" s="220" t="s">
        <v>182</v>
      </c>
      <c r="J24" s="220" t="s">
        <v>183</v>
      </c>
      <c r="K24" s="223">
        <v>192767.76</v>
      </c>
      <c r="L24" s="223">
        <v>192767.76</v>
      </c>
      <c r="M24" s="223"/>
      <c r="N24" s="223"/>
      <c r="O24" s="223"/>
      <c r="P24" s="223"/>
      <c r="Q24" s="223"/>
      <c r="R24" s="223"/>
      <c r="S24" s="223"/>
      <c r="T24" s="223"/>
      <c r="U24" s="223"/>
      <c r="V24" s="223"/>
      <c r="W24" s="223"/>
      <c r="X24" s="223"/>
    </row>
    <row r="25" ht="19.5" customHeight="1" spans="1:24">
      <c r="A25" s="220" t="s">
        <v>177</v>
      </c>
      <c r="B25" s="220" t="s">
        <v>63</v>
      </c>
      <c r="C25" s="220" t="s">
        <v>214</v>
      </c>
      <c r="D25" s="220" t="s">
        <v>215</v>
      </c>
      <c r="E25" s="220" t="s">
        <v>105</v>
      </c>
      <c r="F25" s="220" t="s">
        <v>106</v>
      </c>
      <c r="G25" s="220" t="s">
        <v>216</v>
      </c>
      <c r="H25" s="220" t="s">
        <v>217</v>
      </c>
      <c r="I25" s="220" t="s">
        <v>197</v>
      </c>
      <c r="J25" s="220" t="s">
        <v>198</v>
      </c>
      <c r="K25" s="223">
        <v>1407006.72</v>
      </c>
      <c r="L25" s="223">
        <v>1407006.72</v>
      </c>
      <c r="M25" s="223"/>
      <c r="N25" s="223"/>
      <c r="O25" s="223"/>
      <c r="P25" s="223"/>
      <c r="Q25" s="223"/>
      <c r="R25" s="223"/>
      <c r="S25" s="223"/>
      <c r="T25" s="223"/>
      <c r="U25" s="223"/>
      <c r="V25" s="223"/>
      <c r="W25" s="223"/>
      <c r="X25" s="223"/>
    </row>
    <row r="26" ht="19.5" customHeight="1" spans="1:24">
      <c r="A26" s="220" t="s">
        <v>177</v>
      </c>
      <c r="B26" s="220" t="s">
        <v>63</v>
      </c>
      <c r="C26" s="220" t="s">
        <v>214</v>
      </c>
      <c r="D26" s="220" t="s">
        <v>218</v>
      </c>
      <c r="E26" s="220" t="s">
        <v>107</v>
      </c>
      <c r="F26" s="220" t="s">
        <v>108</v>
      </c>
      <c r="G26" s="220" t="s">
        <v>219</v>
      </c>
      <c r="H26" s="220" t="s">
        <v>218</v>
      </c>
      <c r="I26" s="220" t="s">
        <v>197</v>
      </c>
      <c r="J26" s="220" t="s">
        <v>198</v>
      </c>
      <c r="K26" s="223">
        <v>703503.36</v>
      </c>
      <c r="L26" s="223">
        <v>703503.36</v>
      </c>
      <c r="M26" s="223"/>
      <c r="N26" s="223"/>
      <c r="O26" s="223"/>
      <c r="P26" s="223"/>
      <c r="Q26" s="223"/>
      <c r="R26" s="223"/>
      <c r="S26" s="223"/>
      <c r="T26" s="223"/>
      <c r="U26" s="223"/>
      <c r="V26" s="223"/>
      <c r="W26" s="223"/>
      <c r="X26" s="223"/>
    </row>
    <row r="27" ht="19.5" customHeight="1" spans="1:24">
      <c r="A27" s="220" t="s">
        <v>177</v>
      </c>
      <c r="B27" s="220" t="s">
        <v>63</v>
      </c>
      <c r="C27" s="220" t="s">
        <v>214</v>
      </c>
      <c r="D27" s="220" t="s">
        <v>220</v>
      </c>
      <c r="E27" s="220" t="s">
        <v>113</v>
      </c>
      <c r="F27" s="220" t="s">
        <v>114</v>
      </c>
      <c r="G27" s="220" t="s">
        <v>221</v>
      </c>
      <c r="H27" s="220" t="s">
        <v>220</v>
      </c>
      <c r="I27" s="220" t="s">
        <v>197</v>
      </c>
      <c r="J27" s="220" t="s">
        <v>198</v>
      </c>
      <c r="K27" s="223">
        <v>1704816.84</v>
      </c>
      <c r="L27" s="223">
        <v>1704816.84</v>
      </c>
      <c r="M27" s="223"/>
      <c r="N27" s="223"/>
      <c r="O27" s="223"/>
      <c r="P27" s="223"/>
      <c r="Q27" s="223"/>
      <c r="R27" s="223"/>
      <c r="S27" s="223"/>
      <c r="T27" s="223"/>
      <c r="U27" s="223"/>
      <c r="V27" s="223"/>
      <c r="W27" s="223"/>
      <c r="X27" s="223"/>
    </row>
    <row r="28" ht="19.5" customHeight="1" spans="1:24">
      <c r="A28" s="220" t="s">
        <v>177</v>
      </c>
      <c r="B28" s="220" t="s">
        <v>63</v>
      </c>
      <c r="C28" s="220" t="s">
        <v>214</v>
      </c>
      <c r="D28" s="220" t="s">
        <v>222</v>
      </c>
      <c r="E28" s="220" t="s">
        <v>97</v>
      </c>
      <c r="F28" s="220" t="s">
        <v>98</v>
      </c>
      <c r="G28" s="220" t="s">
        <v>223</v>
      </c>
      <c r="H28" s="220" t="s">
        <v>224</v>
      </c>
      <c r="I28" s="220" t="s">
        <v>197</v>
      </c>
      <c r="J28" s="220" t="s">
        <v>198</v>
      </c>
      <c r="K28" s="223">
        <v>41883.84</v>
      </c>
      <c r="L28" s="223">
        <v>41883.84</v>
      </c>
      <c r="M28" s="223"/>
      <c r="N28" s="223"/>
      <c r="O28" s="223"/>
      <c r="P28" s="223"/>
      <c r="Q28" s="223"/>
      <c r="R28" s="223"/>
      <c r="S28" s="223"/>
      <c r="T28" s="223"/>
      <c r="U28" s="223"/>
      <c r="V28" s="223"/>
      <c r="W28" s="223"/>
      <c r="X28" s="223"/>
    </row>
    <row r="29" ht="19.5" customHeight="1" spans="1:24">
      <c r="A29" s="220" t="s">
        <v>177</v>
      </c>
      <c r="B29" s="220" t="s">
        <v>63</v>
      </c>
      <c r="C29" s="220" t="s">
        <v>214</v>
      </c>
      <c r="D29" s="220" t="s">
        <v>225</v>
      </c>
      <c r="E29" s="220" t="s">
        <v>97</v>
      </c>
      <c r="F29" s="220" t="s">
        <v>98</v>
      </c>
      <c r="G29" s="220" t="s">
        <v>223</v>
      </c>
      <c r="H29" s="220" t="s">
        <v>224</v>
      </c>
      <c r="I29" s="220" t="s">
        <v>197</v>
      </c>
      <c r="J29" s="220" t="s">
        <v>198</v>
      </c>
      <c r="K29" s="223">
        <v>35175</v>
      </c>
      <c r="L29" s="223">
        <v>35175</v>
      </c>
      <c r="M29" s="223"/>
      <c r="N29" s="223"/>
      <c r="O29" s="223"/>
      <c r="P29" s="223"/>
      <c r="Q29" s="223"/>
      <c r="R29" s="223"/>
      <c r="S29" s="223"/>
      <c r="T29" s="223"/>
      <c r="U29" s="223"/>
      <c r="V29" s="223"/>
      <c r="W29" s="223"/>
      <c r="X29" s="223"/>
    </row>
    <row r="30" ht="19.5" customHeight="1" spans="1:24">
      <c r="A30" s="220" t="s">
        <v>177</v>
      </c>
      <c r="B30" s="220" t="s">
        <v>63</v>
      </c>
      <c r="C30" s="220" t="s">
        <v>226</v>
      </c>
      <c r="D30" s="220" t="s">
        <v>227</v>
      </c>
      <c r="E30" s="220" t="s">
        <v>97</v>
      </c>
      <c r="F30" s="220" t="s">
        <v>98</v>
      </c>
      <c r="G30" s="220" t="s">
        <v>180</v>
      </c>
      <c r="H30" s="220" t="s">
        <v>181</v>
      </c>
      <c r="I30" s="220" t="s">
        <v>182</v>
      </c>
      <c r="J30" s="220" t="s">
        <v>183</v>
      </c>
      <c r="K30" s="223">
        <v>27600</v>
      </c>
      <c r="L30" s="223">
        <v>27600</v>
      </c>
      <c r="M30" s="223"/>
      <c r="N30" s="223"/>
      <c r="O30" s="223"/>
      <c r="P30" s="223"/>
      <c r="Q30" s="223"/>
      <c r="R30" s="223"/>
      <c r="S30" s="223"/>
      <c r="T30" s="223"/>
      <c r="U30" s="223"/>
      <c r="V30" s="223"/>
      <c r="W30" s="223"/>
      <c r="X30" s="223"/>
    </row>
    <row r="31" ht="19.5" customHeight="1" spans="1:24">
      <c r="A31" s="220" t="s">
        <v>177</v>
      </c>
      <c r="B31" s="220" t="s">
        <v>63</v>
      </c>
      <c r="C31" s="220" t="s">
        <v>226</v>
      </c>
      <c r="D31" s="220" t="s">
        <v>192</v>
      </c>
      <c r="E31" s="220" t="s">
        <v>97</v>
      </c>
      <c r="F31" s="220" t="s">
        <v>98</v>
      </c>
      <c r="G31" s="220" t="s">
        <v>191</v>
      </c>
      <c r="H31" s="220" t="s">
        <v>192</v>
      </c>
      <c r="I31" s="220" t="s">
        <v>182</v>
      </c>
      <c r="J31" s="220" t="s">
        <v>183</v>
      </c>
      <c r="K31" s="223">
        <v>174000</v>
      </c>
      <c r="L31" s="223">
        <v>174000</v>
      </c>
      <c r="M31" s="223"/>
      <c r="N31" s="223"/>
      <c r="O31" s="223"/>
      <c r="P31" s="223"/>
      <c r="Q31" s="223"/>
      <c r="R31" s="223"/>
      <c r="S31" s="223"/>
      <c r="T31" s="223"/>
      <c r="U31" s="223"/>
      <c r="V31" s="223"/>
      <c r="W31" s="223"/>
      <c r="X31" s="223"/>
    </row>
    <row r="32" ht="19.5" customHeight="1" spans="1:24">
      <c r="A32" s="220" t="s">
        <v>177</v>
      </c>
      <c r="B32" s="220" t="s">
        <v>63</v>
      </c>
      <c r="C32" s="220" t="s">
        <v>228</v>
      </c>
      <c r="D32" s="220" t="s">
        <v>229</v>
      </c>
      <c r="E32" s="220" t="s">
        <v>97</v>
      </c>
      <c r="F32" s="220" t="s">
        <v>98</v>
      </c>
      <c r="G32" s="220" t="s">
        <v>204</v>
      </c>
      <c r="H32" s="220" t="s">
        <v>205</v>
      </c>
      <c r="I32" s="220" t="s">
        <v>197</v>
      </c>
      <c r="J32" s="220" t="s">
        <v>198</v>
      </c>
      <c r="K32" s="223">
        <v>1508000</v>
      </c>
      <c r="L32" s="223">
        <v>1508000</v>
      </c>
      <c r="M32" s="223"/>
      <c r="N32" s="223"/>
      <c r="O32" s="223"/>
      <c r="P32" s="223"/>
      <c r="Q32" s="223"/>
      <c r="R32" s="223"/>
      <c r="S32" s="223"/>
      <c r="T32" s="223"/>
      <c r="U32" s="223"/>
      <c r="V32" s="223"/>
      <c r="W32" s="223"/>
      <c r="X32" s="223"/>
    </row>
    <row r="33" ht="19.5" customHeight="1" spans="1:24">
      <c r="A33" s="220" t="s">
        <v>177</v>
      </c>
      <c r="B33" s="220" t="s">
        <v>63</v>
      </c>
      <c r="C33" s="220" t="s">
        <v>230</v>
      </c>
      <c r="D33" s="220" t="s">
        <v>231</v>
      </c>
      <c r="E33" s="220" t="s">
        <v>97</v>
      </c>
      <c r="F33" s="220" t="s">
        <v>98</v>
      </c>
      <c r="G33" s="220" t="s">
        <v>232</v>
      </c>
      <c r="H33" s="220" t="s">
        <v>233</v>
      </c>
      <c r="I33" s="220" t="s">
        <v>182</v>
      </c>
      <c r="J33" s="220" t="s">
        <v>183</v>
      </c>
      <c r="K33" s="223">
        <v>4000</v>
      </c>
      <c r="L33" s="223">
        <v>4000</v>
      </c>
      <c r="M33" s="223"/>
      <c r="N33" s="223"/>
      <c r="O33" s="223"/>
      <c r="P33" s="223"/>
      <c r="Q33" s="223"/>
      <c r="R33" s="223"/>
      <c r="S33" s="223"/>
      <c r="T33" s="223"/>
      <c r="U33" s="223"/>
      <c r="V33" s="223"/>
      <c r="W33" s="223"/>
      <c r="X33" s="223"/>
    </row>
    <row r="34" ht="19.5" customHeight="1" spans="1:24">
      <c r="A34" s="220" t="s">
        <v>177</v>
      </c>
      <c r="B34" s="220" t="s">
        <v>63</v>
      </c>
      <c r="C34" s="220" t="s">
        <v>230</v>
      </c>
      <c r="D34" s="220" t="s">
        <v>234</v>
      </c>
      <c r="E34" s="220" t="s">
        <v>97</v>
      </c>
      <c r="F34" s="220" t="s">
        <v>98</v>
      </c>
      <c r="G34" s="220" t="s">
        <v>232</v>
      </c>
      <c r="H34" s="220" t="s">
        <v>233</v>
      </c>
      <c r="I34" s="220" t="s">
        <v>182</v>
      </c>
      <c r="J34" s="220" t="s">
        <v>183</v>
      </c>
      <c r="K34" s="223">
        <v>19600</v>
      </c>
      <c r="L34" s="223">
        <v>19600</v>
      </c>
      <c r="M34" s="223"/>
      <c r="N34" s="223"/>
      <c r="O34" s="223"/>
      <c r="P34" s="223"/>
      <c r="Q34" s="223"/>
      <c r="R34" s="223"/>
      <c r="S34" s="223"/>
      <c r="T34" s="223"/>
      <c r="U34" s="223"/>
      <c r="V34" s="223"/>
      <c r="W34" s="223"/>
      <c r="X34" s="223"/>
    </row>
    <row r="35" ht="19.5" customHeight="1" spans="1:24">
      <c r="A35" s="220" t="s">
        <v>177</v>
      </c>
      <c r="B35" s="220" t="s">
        <v>63</v>
      </c>
      <c r="C35" s="220" t="s">
        <v>235</v>
      </c>
      <c r="D35" s="220" t="s">
        <v>236</v>
      </c>
      <c r="E35" s="220" t="s">
        <v>103</v>
      </c>
      <c r="F35" s="220" t="s">
        <v>104</v>
      </c>
      <c r="G35" s="220" t="s">
        <v>237</v>
      </c>
      <c r="H35" s="220" t="s">
        <v>238</v>
      </c>
      <c r="I35" s="220" t="s">
        <v>239</v>
      </c>
      <c r="J35" s="220" t="s">
        <v>240</v>
      </c>
      <c r="K35" s="223">
        <v>938400</v>
      </c>
      <c r="L35" s="223">
        <v>938400</v>
      </c>
      <c r="M35" s="223"/>
      <c r="N35" s="223"/>
      <c r="O35" s="223"/>
      <c r="P35" s="223"/>
      <c r="Q35" s="223"/>
      <c r="R35" s="223"/>
      <c r="S35" s="223"/>
      <c r="T35" s="223"/>
      <c r="U35" s="223"/>
      <c r="V35" s="223"/>
      <c r="W35" s="223"/>
      <c r="X35" s="223"/>
    </row>
    <row r="36" ht="19.5" customHeight="1" spans="1:24">
      <c r="A36" s="220" t="s">
        <v>177</v>
      </c>
      <c r="B36" s="220" t="s">
        <v>63</v>
      </c>
      <c r="C36" s="220" t="s">
        <v>235</v>
      </c>
      <c r="D36" s="220" t="s">
        <v>241</v>
      </c>
      <c r="E36" s="220" t="s">
        <v>103</v>
      </c>
      <c r="F36" s="220" t="s">
        <v>104</v>
      </c>
      <c r="G36" s="220" t="s">
        <v>242</v>
      </c>
      <c r="H36" s="220" t="s">
        <v>241</v>
      </c>
      <c r="I36" s="220" t="s">
        <v>243</v>
      </c>
      <c r="J36" s="220" t="s">
        <v>244</v>
      </c>
      <c r="K36" s="223">
        <v>105860.25</v>
      </c>
      <c r="L36" s="223">
        <v>105860.25</v>
      </c>
      <c r="M36" s="223"/>
      <c r="N36" s="223"/>
      <c r="O36" s="223"/>
      <c r="P36" s="223"/>
      <c r="Q36" s="223"/>
      <c r="R36" s="223"/>
      <c r="S36" s="223"/>
      <c r="T36" s="223"/>
      <c r="U36" s="223"/>
      <c r="V36" s="223"/>
      <c r="W36" s="223"/>
      <c r="X36" s="223"/>
    </row>
    <row r="37" ht="19.5" customHeight="1" spans="1:24">
      <c r="A37" s="220" t="s">
        <v>177</v>
      </c>
      <c r="B37" s="220" t="s">
        <v>63</v>
      </c>
      <c r="C37" s="220" t="s">
        <v>235</v>
      </c>
      <c r="D37" s="220" t="s">
        <v>241</v>
      </c>
      <c r="E37" s="220" t="s">
        <v>103</v>
      </c>
      <c r="F37" s="220" t="s">
        <v>104</v>
      </c>
      <c r="G37" s="220" t="s">
        <v>242</v>
      </c>
      <c r="H37" s="220" t="s">
        <v>241</v>
      </c>
      <c r="I37" s="220" t="s">
        <v>243</v>
      </c>
      <c r="J37" s="220" t="s">
        <v>244</v>
      </c>
      <c r="K37" s="223">
        <v>309120</v>
      </c>
      <c r="L37" s="223">
        <v>309120</v>
      </c>
      <c r="M37" s="223"/>
      <c r="N37" s="223"/>
      <c r="O37" s="223"/>
      <c r="P37" s="223"/>
      <c r="Q37" s="223"/>
      <c r="R37" s="223"/>
      <c r="S37" s="223"/>
      <c r="T37" s="223"/>
      <c r="U37" s="223"/>
      <c r="V37" s="223"/>
      <c r="W37" s="223"/>
      <c r="X37" s="223"/>
    </row>
    <row r="38" ht="19.5" customHeight="1" spans="1:24">
      <c r="A38" s="220" t="s">
        <v>177</v>
      </c>
      <c r="B38" s="220" t="s">
        <v>63</v>
      </c>
      <c r="C38" s="220" t="s">
        <v>120</v>
      </c>
      <c r="D38" s="220" t="s">
        <v>120</v>
      </c>
      <c r="E38" s="220" t="s">
        <v>119</v>
      </c>
      <c r="F38" s="220" t="s">
        <v>120</v>
      </c>
      <c r="G38" s="220" t="s">
        <v>245</v>
      </c>
      <c r="H38" s="220" t="s">
        <v>120</v>
      </c>
      <c r="I38" s="220" t="s">
        <v>197</v>
      </c>
      <c r="J38" s="220" t="s">
        <v>198</v>
      </c>
      <c r="K38" s="223">
        <v>1109280</v>
      </c>
      <c r="L38" s="223">
        <v>1109280</v>
      </c>
      <c r="M38" s="223"/>
      <c r="N38" s="223"/>
      <c r="O38" s="223"/>
      <c r="P38" s="223"/>
      <c r="Q38" s="223"/>
      <c r="R38" s="223"/>
      <c r="S38" s="223"/>
      <c r="T38" s="223"/>
      <c r="U38" s="223"/>
      <c r="V38" s="223"/>
      <c r="W38" s="223"/>
      <c r="X38" s="223"/>
    </row>
    <row r="39" ht="19.5" customHeight="1" spans="1:24">
      <c r="A39" s="220" t="s">
        <v>177</v>
      </c>
      <c r="B39" s="220" t="s">
        <v>63</v>
      </c>
      <c r="C39" s="220" t="s">
        <v>246</v>
      </c>
      <c r="D39" s="220" t="s">
        <v>247</v>
      </c>
      <c r="E39" s="220" t="s">
        <v>97</v>
      </c>
      <c r="F39" s="220" t="s">
        <v>98</v>
      </c>
      <c r="G39" s="220" t="s">
        <v>248</v>
      </c>
      <c r="H39" s="220" t="s">
        <v>249</v>
      </c>
      <c r="I39" s="220" t="s">
        <v>197</v>
      </c>
      <c r="J39" s="220" t="s">
        <v>198</v>
      </c>
      <c r="K39" s="223">
        <v>5805348</v>
      </c>
      <c r="L39" s="223">
        <v>5805348</v>
      </c>
      <c r="M39" s="223"/>
      <c r="N39" s="223"/>
      <c r="O39" s="223"/>
      <c r="P39" s="223"/>
      <c r="Q39" s="223"/>
      <c r="R39" s="223"/>
      <c r="S39" s="223"/>
      <c r="T39" s="223"/>
      <c r="U39" s="223"/>
      <c r="V39" s="223"/>
      <c r="W39" s="223"/>
      <c r="X39" s="223"/>
    </row>
    <row r="40" ht="19.5" customHeight="1" spans="1:24">
      <c r="A40" s="220" t="s">
        <v>177</v>
      </c>
      <c r="B40" s="220" t="s">
        <v>63</v>
      </c>
      <c r="C40" s="220" t="s">
        <v>246</v>
      </c>
      <c r="D40" s="220" t="s">
        <v>250</v>
      </c>
      <c r="E40" s="220" t="s">
        <v>97</v>
      </c>
      <c r="F40" s="220" t="s">
        <v>98</v>
      </c>
      <c r="G40" s="220" t="s">
        <v>248</v>
      </c>
      <c r="H40" s="220" t="s">
        <v>249</v>
      </c>
      <c r="I40" s="220" t="s">
        <v>197</v>
      </c>
      <c r="J40" s="220" t="s">
        <v>198</v>
      </c>
      <c r="K40" s="223">
        <v>2043946.32</v>
      </c>
      <c r="L40" s="223">
        <v>2043946.32</v>
      </c>
      <c r="M40" s="223"/>
      <c r="N40" s="223"/>
      <c r="O40" s="223"/>
      <c r="P40" s="223"/>
      <c r="Q40" s="223"/>
      <c r="R40" s="223"/>
      <c r="S40" s="223"/>
      <c r="T40" s="223"/>
      <c r="U40" s="223"/>
      <c r="V40" s="223"/>
      <c r="W40" s="223"/>
      <c r="X40" s="223"/>
    </row>
    <row r="41" ht="19.5" customHeight="1" spans="1:24">
      <c r="A41" s="219" t="s">
        <v>49</v>
      </c>
      <c r="B41" s="219"/>
      <c r="C41" s="219"/>
      <c r="D41" s="219"/>
      <c r="E41" s="219"/>
      <c r="F41" s="219"/>
      <c r="G41" s="219"/>
      <c r="H41" s="219"/>
      <c r="I41" s="219"/>
      <c r="J41" s="219"/>
      <c r="K41" s="223">
        <v>27298851.91</v>
      </c>
      <c r="L41" s="223">
        <v>27298851.91</v>
      </c>
      <c r="M41" s="223"/>
      <c r="N41" s="223"/>
      <c r="O41" s="223"/>
      <c r="P41" s="223"/>
      <c r="Q41" s="223"/>
      <c r="R41" s="223"/>
      <c r="S41" s="223"/>
      <c r="T41" s="223"/>
      <c r="U41" s="223"/>
      <c r="V41" s="223"/>
      <c r="W41" s="223"/>
      <c r="X41" s="223"/>
    </row>
  </sheetData>
  <mergeCells count="19">
    <mergeCell ref="H1:X1"/>
    <mergeCell ref="A2:X2"/>
    <mergeCell ref="A3:C3"/>
    <mergeCell ref="L4:N4"/>
    <mergeCell ref="O4:Q4"/>
    <mergeCell ref="S4:X4"/>
    <mergeCell ref="A41:J41"/>
    <mergeCell ref="A4:A5"/>
    <mergeCell ref="B4:B5"/>
    <mergeCell ref="C4:C5"/>
    <mergeCell ref="D4:D5"/>
    <mergeCell ref="E4:E5"/>
    <mergeCell ref="F4:F5"/>
    <mergeCell ref="G4:G5"/>
    <mergeCell ref="H4:H5"/>
    <mergeCell ref="I4:I5"/>
    <mergeCell ref="J4:J5"/>
    <mergeCell ref="K4:K5"/>
    <mergeCell ref="R4:R5"/>
  </mergeCells>
  <printOptions horizontalCentered="1"/>
  <pageMargins left="0.8" right="0.8" top="0.6" bottom="0.6" header="0" footer="0"/>
  <pageSetup paperSize="9" scale="22" orientation="landscape"/>
  <headerFooter>
    <oddFooter>&amp;C第&amp;P页，共&amp;N页&amp;R&amp;N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A31"/>
  <sheetViews>
    <sheetView showZeros="0" view="pageBreakPreview" zoomScaleNormal="100" topLeftCell="N19" workbookViewId="0">
      <selection activeCell="A1" sqref="A1"/>
    </sheetView>
  </sheetViews>
  <sheetFormatPr defaultColWidth="12.287037037037" defaultRowHeight="12.75" customHeight="1"/>
  <cols>
    <col min="1" max="2" width="22.712962962963" customWidth="1"/>
    <col min="3" max="3" width="24.4259259259259" customWidth="1"/>
    <col min="4" max="4" width="23.5740740740741" customWidth="1"/>
    <col min="5" max="5" width="24.4259259259259" customWidth="1"/>
    <col min="6" max="6" width="22.712962962963" customWidth="1"/>
    <col min="7" max="13" width="29.5740740740741" customWidth="1"/>
    <col min="14" max="14" width="20.1388888888889" customWidth="1"/>
    <col min="15" max="15" width="15.287037037037" customWidth="1"/>
    <col min="18" max="19" width="14" customWidth="1"/>
  </cols>
  <sheetData>
    <row r="1" ht="17.25" customHeight="1" spans="1:27">
      <c r="A1" s="180"/>
      <c r="H1" s="181"/>
      <c r="I1" s="181"/>
      <c r="J1" s="181"/>
      <c r="K1" s="181"/>
      <c r="L1" s="181"/>
      <c r="M1" s="181"/>
      <c r="N1" s="181"/>
      <c r="O1" s="181"/>
      <c r="P1" s="181"/>
      <c r="Q1" s="181"/>
      <c r="R1" s="181"/>
      <c r="S1" s="181"/>
      <c r="T1" s="181"/>
      <c r="U1" s="181"/>
      <c r="V1" s="181"/>
      <c r="W1" s="181"/>
      <c r="Y1" s="181"/>
      <c r="Z1" s="214"/>
      <c r="AA1" s="181"/>
    </row>
    <row r="2" ht="41.25" customHeight="1" spans="1:1">
      <c r="A2" s="34" t="str">
        <f>"2025"&amp;"年部门预算项目支出明细表（一）"</f>
        <v>2025年部门预算项目支出明细表（一）</v>
      </c>
    </row>
    <row r="3" ht="17.25" customHeight="1" spans="1:27">
      <c r="A3" s="159" t="str">
        <f>"单位名称："&amp;"昆明经济技术开发区第一中学"</f>
        <v>单位名称：昆明经济技术开发区第一中学</v>
      </c>
      <c r="AA3" s="215" t="s">
        <v>0</v>
      </c>
    </row>
    <row r="4" ht="24" customHeight="1" spans="1:27">
      <c r="A4" s="203" t="s">
        <v>165</v>
      </c>
      <c r="B4" s="108" t="s">
        <v>166</v>
      </c>
      <c r="C4" s="108" t="s">
        <v>251</v>
      </c>
      <c r="D4" s="203" t="s">
        <v>167</v>
      </c>
      <c r="E4" s="108" t="s">
        <v>252</v>
      </c>
      <c r="F4" s="203" t="s">
        <v>253</v>
      </c>
      <c r="G4" s="108" t="s">
        <v>168</v>
      </c>
      <c r="H4" s="203" t="s">
        <v>169</v>
      </c>
      <c r="I4" s="203" t="s">
        <v>170</v>
      </c>
      <c r="J4" s="203" t="s">
        <v>254</v>
      </c>
      <c r="K4" s="203" t="s">
        <v>255</v>
      </c>
      <c r="L4" s="203" t="s">
        <v>173</v>
      </c>
      <c r="M4" s="203" t="s">
        <v>174</v>
      </c>
      <c r="N4" s="108" t="s">
        <v>49</v>
      </c>
      <c r="O4" s="108" t="s">
        <v>175</v>
      </c>
      <c r="P4" s="108"/>
      <c r="Q4" s="108"/>
      <c r="R4" s="108" t="s">
        <v>176</v>
      </c>
      <c r="S4" s="108"/>
      <c r="T4" s="108"/>
      <c r="U4" s="203" t="s">
        <v>55</v>
      </c>
      <c r="V4" s="211" t="s">
        <v>56</v>
      </c>
      <c r="W4" s="212"/>
      <c r="X4" s="212"/>
      <c r="Y4" s="212"/>
      <c r="Z4" s="212"/>
      <c r="AA4" s="212"/>
    </row>
    <row r="5" ht="39.75" customHeight="1" spans="1:27">
      <c r="A5" s="204"/>
      <c r="B5" s="205"/>
      <c r="C5" s="205"/>
      <c r="D5" s="206"/>
      <c r="E5" s="206"/>
      <c r="F5" s="206"/>
      <c r="G5" s="206"/>
      <c r="H5" s="204"/>
      <c r="I5" s="204"/>
      <c r="J5" s="204"/>
      <c r="K5" s="204"/>
      <c r="L5" s="204"/>
      <c r="M5" s="204"/>
      <c r="N5" s="108"/>
      <c r="O5" s="172" t="s">
        <v>52</v>
      </c>
      <c r="P5" s="165" t="s">
        <v>53</v>
      </c>
      <c r="Q5" s="165" t="s">
        <v>54</v>
      </c>
      <c r="R5" s="165" t="s">
        <v>52</v>
      </c>
      <c r="S5" s="165" t="s">
        <v>53</v>
      </c>
      <c r="T5" s="165" t="s">
        <v>54</v>
      </c>
      <c r="U5" s="213"/>
      <c r="V5" s="165" t="s">
        <v>51</v>
      </c>
      <c r="W5" s="165" t="s">
        <v>57</v>
      </c>
      <c r="X5" s="172" t="s">
        <v>59</v>
      </c>
      <c r="Y5" s="165" t="s">
        <v>60</v>
      </c>
      <c r="Z5" s="165" t="s">
        <v>58</v>
      </c>
      <c r="AA5" s="165" t="s">
        <v>61</v>
      </c>
    </row>
    <row r="6" ht="17.25" customHeight="1" spans="1:27">
      <c r="A6" s="207" t="s">
        <v>74</v>
      </c>
      <c r="B6" s="207" t="s">
        <v>75</v>
      </c>
      <c r="C6" s="207" t="s">
        <v>76</v>
      </c>
      <c r="D6" s="207" t="s">
        <v>77</v>
      </c>
      <c r="E6" s="207" t="s">
        <v>78</v>
      </c>
      <c r="F6" s="207" t="s">
        <v>79</v>
      </c>
      <c r="G6" s="207" t="s">
        <v>80</v>
      </c>
      <c r="H6" s="207" t="s">
        <v>81</v>
      </c>
      <c r="I6" s="207" t="s">
        <v>82</v>
      </c>
      <c r="J6" s="207" t="s">
        <v>83</v>
      </c>
      <c r="K6" s="207" t="s">
        <v>84</v>
      </c>
      <c r="L6" s="207" t="s">
        <v>85</v>
      </c>
      <c r="M6" s="207" t="s">
        <v>86</v>
      </c>
      <c r="N6" s="207" t="s">
        <v>87</v>
      </c>
      <c r="O6" s="207" t="s">
        <v>88</v>
      </c>
      <c r="P6" s="207" t="s">
        <v>256</v>
      </c>
      <c r="Q6" s="207" t="s">
        <v>257</v>
      </c>
      <c r="R6" s="207" t="s">
        <v>258</v>
      </c>
      <c r="S6" s="207" t="s">
        <v>259</v>
      </c>
      <c r="T6" s="207" t="s">
        <v>260</v>
      </c>
      <c r="U6" s="207" t="s">
        <v>261</v>
      </c>
      <c r="V6" s="207" t="s">
        <v>262</v>
      </c>
      <c r="W6" s="207" t="s">
        <v>263</v>
      </c>
      <c r="X6" s="207" t="s">
        <v>264</v>
      </c>
      <c r="Y6" s="207" t="s">
        <v>265</v>
      </c>
      <c r="Z6" s="207" t="s">
        <v>266</v>
      </c>
      <c r="AA6" s="207" t="s">
        <v>267</v>
      </c>
    </row>
    <row r="7" ht="19.5" customHeight="1" spans="1:27">
      <c r="A7" s="24" t="s">
        <v>177</v>
      </c>
      <c r="B7" s="25" t="s">
        <v>63</v>
      </c>
      <c r="C7" s="24" t="s">
        <v>268</v>
      </c>
      <c r="D7" s="25" t="s">
        <v>269</v>
      </c>
      <c r="E7" s="25" t="s">
        <v>270</v>
      </c>
      <c r="F7" s="25" t="s">
        <v>271</v>
      </c>
      <c r="G7" s="25" t="s">
        <v>269</v>
      </c>
      <c r="H7" s="24" t="s">
        <v>97</v>
      </c>
      <c r="I7" s="24" t="s">
        <v>98</v>
      </c>
      <c r="J7" s="24" t="s">
        <v>180</v>
      </c>
      <c r="K7" s="24" t="s">
        <v>181</v>
      </c>
      <c r="L7" s="24" t="s">
        <v>182</v>
      </c>
      <c r="M7" s="24" t="s">
        <v>183</v>
      </c>
      <c r="N7" s="168">
        <v>9000</v>
      </c>
      <c r="O7" s="168">
        <v>9000</v>
      </c>
      <c r="P7" s="168"/>
      <c r="Q7" s="168"/>
      <c r="R7" s="168"/>
      <c r="S7" s="168"/>
      <c r="T7" s="168"/>
      <c r="U7" s="168"/>
      <c r="V7" s="168"/>
      <c r="W7" s="168"/>
      <c r="X7" s="168"/>
      <c r="Y7" s="168"/>
      <c r="Z7" s="168"/>
      <c r="AA7" s="168"/>
    </row>
    <row r="8" ht="19.5" customHeight="1" spans="1:27">
      <c r="A8" s="24" t="s">
        <v>177</v>
      </c>
      <c r="B8" s="25" t="s">
        <v>63</v>
      </c>
      <c r="C8" s="24" t="s">
        <v>268</v>
      </c>
      <c r="D8" s="25" t="s">
        <v>272</v>
      </c>
      <c r="E8" s="25" t="s">
        <v>270</v>
      </c>
      <c r="F8" s="25" t="s">
        <v>271</v>
      </c>
      <c r="G8" s="25" t="s">
        <v>272</v>
      </c>
      <c r="H8" s="24" t="s">
        <v>97</v>
      </c>
      <c r="I8" s="24" t="s">
        <v>98</v>
      </c>
      <c r="J8" s="24" t="s">
        <v>180</v>
      </c>
      <c r="K8" s="24" t="s">
        <v>181</v>
      </c>
      <c r="L8" s="24" t="s">
        <v>182</v>
      </c>
      <c r="M8" s="24" t="s">
        <v>183</v>
      </c>
      <c r="N8" s="168">
        <v>80000</v>
      </c>
      <c r="O8" s="168">
        <v>80000</v>
      </c>
      <c r="P8" s="168"/>
      <c r="Q8" s="168"/>
      <c r="R8" s="168"/>
      <c r="S8" s="168"/>
      <c r="T8" s="168"/>
      <c r="U8" s="168"/>
      <c r="V8" s="168"/>
      <c r="W8" s="168"/>
      <c r="X8" s="168"/>
      <c r="Y8" s="168"/>
      <c r="Z8" s="168"/>
      <c r="AA8" s="168"/>
    </row>
    <row r="9" ht="19.5" customHeight="1" spans="1:27">
      <c r="A9" s="24" t="s">
        <v>177</v>
      </c>
      <c r="B9" s="25" t="s">
        <v>63</v>
      </c>
      <c r="C9" s="24" t="s">
        <v>268</v>
      </c>
      <c r="D9" s="25" t="s">
        <v>273</v>
      </c>
      <c r="E9" s="25" t="s">
        <v>270</v>
      </c>
      <c r="F9" s="25" t="s">
        <v>271</v>
      </c>
      <c r="G9" s="25" t="s">
        <v>273</v>
      </c>
      <c r="H9" s="24" t="s">
        <v>97</v>
      </c>
      <c r="I9" s="24" t="s">
        <v>98</v>
      </c>
      <c r="J9" s="24" t="s">
        <v>180</v>
      </c>
      <c r="K9" s="24" t="s">
        <v>181</v>
      </c>
      <c r="L9" s="24" t="s">
        <v>182</v>
      </c>
      <c r="M9" s="24" t="s">
        <v>183</v>
      </c>
      <c r="N9" s="168">
        <v>27600</v>
      </c>
      <c r="O9" s="168">
        <v>27600</v>
      </c>
      <c r="P9" s="168"/>
      <c r="Q9" s="168"/>
      <c r="R9" s="168"/>
      <c r="S9" s="168"/>
      <c r="T9" s="168"/>
      <c r="U9" s="168"/>
      <c r="V9" s="168"/>
      <c r="W9" s="168"/>
      <c r="X9" s="168"/>
      <c r="Y9" s="168"/>
      <c r="Z9" s="168"/>
      <c r="AA9" s="168"/>
    </row>
    <row r="10" ht="19.5" customHeight="1" spans="1:27">
      <c r="A10" s="24" t="s">
        <v>177</v>
      </c>
      <c r="B10" s="25" t="s">
        <v>63</v>
      </c>
      <c r="C10" s="24" t="s">
        <v>268</v>
      </c>
      <c r="D10" s="25" t="s">
        <v>274</v>
      </c>
      <c r="E10" s="25" t="s">
        <v>270</v>
      </c>
      <c r="F10" s="25" t="s">
        <v>271</v>
      </c>
      <c r="G10" s="25" t="s">
        <v>274</v>
      </c>
      <c r="H10" s="24" t="s">
        <v>97</v>
      </c>
      <c r="I10" s="24" t="s">
        <v>98</v>
      </c>
      <c r="J10" s="24" t="s">
        <v>180</v>
      </c>
      <c r="K10" s="24" t="s">
        <v>181</v>
      </c>
      <c r="L10" s="24" t="s">
        <v>182</v>
      </c>
      <c r="M10" s="24" t="s">
        <v>183</v>
      </c>
      <c r="N10" s="168">
        <v>31800</v>
      </c>
      <c r="O10" s="168">
        <v>31800</v>
      </c>
      <c r="P10" s="168"/>
      <c r="Q10" s="168"/>
      <c r="R10" s="168"/>
      <c r="S10" s="168"/>
      <c r="T10" s="168"/>
      <c r="U10" s="168"/>
      <c r="V10" s="168"/>
      <c r="W10" s="168"/>
      <c r="X10" s="168"/>
      <c r="Y10" s="168"/>
      <c r="Z10" s="168"/>
      <c r="AA10" s="168"/>
    </row>
    <row r="11" ht="19.5" customHeight="1" spans="1:27">
      <c r="A11" s="24" t="s">
        <v>177</v>
      </c>
      <c r="B11" s="25" t="s">
        <v>63</v>
      </c>
      <c r="C11" s="24" t="s">
        <v>268</v>
      </c>
      <c r="D11" s="25" t="s">
        <v>275</v>
      </c>
      <c r="E11" s="25" t="s">
        <v>270</v>
      </c>
      <c r="F11" s="25" t="s">
        <v>271</v>
      </c>
      <c r="G11" s="25" t="s">
        <v>275</v>
      </c>
      <c r="H11" s="24" t="s">
        <v>97</v>
      </c>
      <c r="I11" s="24" t="s">
        <v>98</v>
      </c>
      <c r="J11" s="24" t="s">
        <v>180</v>
      </c>
      <c r="K11" s="24" t="s">
        <v>181</v>
      </c>
      <c r="L11" s="24" t="s">
        <v>182</v>
      </c>
      <c r="M11" s="24" t="s">
        <v>183</v>
      </c>
      <c r="N11" s="168">
        <v>31100</v>
      </c>
      <c r="O11" s="168">
        <v>31100</v>
      </c>
      <c r="P11" s="168"/>
      <c r="Q11" s="168"/>
      <c r="R11" s="168"/>
      <c r="S11" s="168"/>
      <c r="T11" s="168"/>
      <c r="U11" s="168"/>
      <c r="V11" s="168"/>
      <c r="W11" s="168"/>
      <c r="X11" s="168"/>
      <c r="Y11" s="168"/>
      <c r="Z11" s="168"/>
      <c r="AA11" s="168"/>
    </row>
    <row r="12" ht="19.5" customHeight="1" spans="1:27">
      <c r="A12" s="24" t="s">
        <v>177</v>
      </c>
      <c r="B12" s="25" t="s">
        <v>63</v>
      </c>
      <c r="C12" s="24" t="s">
        <v>268</v>
      </c>
      <c r="D12" s="25" t="s">
        <v>276</v>
      </c>
      <c r="E12" s="25" t="s">
        <v>270</v>
      </c>
      <c r="F12" s="25" t="s">
        <v>271</v>
      </c>
      <c r="G12" s="25" t="s">
        <v>276</v>
      </c>
      <c r="H12" s="24" t="s">
        <v>97</v>
      </c>
      <c r="I12" s="24" t="s">
        <v>98</v>
      </c>
      <c r="J12" s="24" t="s">
        <v>277</v>
      </c>
      <c r="K12" s="24" t="s">
        <v>278</v>
      </c>
      <c r="L12" s="24" t="s">
        <v>182</v>
      </c>
      <c r="M12" s="24" t="s">
        <v>183</v>
      </c>
      <c r="N12" s="168">
        <v>357480</v>
      </c>
      <c r="O12" s="168">
        <v>357480</v>
      </c>
      <c r="P12" s="168"/>
      <c r="Q12" s="168"/>
      <c r="R12" s="168"/>
      <c r="S12" s="168"/>
      <c r="T12" s="168"/>
      <c r="U12" s="168"/>
      <c r="V12" s="168"/>
      <c r="W12" s="168"/>
      <c r="X12" s="168"/>
      <c r="Y12" s="168"/>
      <c r="Z12" s="168"/>
      <c r="AA12" s="168"/>
    </row>
    <row r="13" ht="19.5" customHeight="1" spans="1:27">
      <c r="A13" s="24" t="s">
        <v>177</v>
      </c>
      <c r="B13" s="25" t="s">
        <v>63</v>
      </c>
      <c r="C13" s="24" t="s">
        <v>268</v>
      </c>
      <c r="D13" s="25" t="s">
        <v>279</v>
      </c>
      <c r="E13" s="25" t="s">
        <v>270</v>
      </c>
      <c r="F13" s="25" t="s">
        <v>271</v>
      </c>
      <c r="G13" s="25" t="s">
        <v>279</v>
      </c>
      <c r="H13" s="24" t="s">
        <v>97</v>
      </c>
      <c r="I13" s="24" t="s">
        <v>98</v>
      </c>
      <c r="J13" s="24" t="s">
        <v>280</v>
      </c>
      <c r="K13" s="24" t="s">
        <v>281</v>
      </c>
      <c r="L13" s="24" t="s">
        <v>182</v>
      </c>
      <c r="M13" s="24" t="s">
        <v>183</v>
      </c>
      <c r="N13" s="168">
        <v>1198000</v>
      </c>
      <c r="O13" s="168">
        <v>1198000</v>
      </c>
      <c r="P13" s="168"/>
      <c r="Q13" s="168"/>
      <c r="R13" s="168"/>
      <c r="S13" s="168"/>
      <c r="T13" s="168"/>
      <c r="U13" s="168"/>
      <c r="V13" s="168"/>
      <c r="W13" s="168"/>
      <c r="X13" s="168"/>
      <c r="Y13" s="168"/>
      <c r="Z13" s="168"/>
      <c r="AA13" s="168"/>
    </row>
    <row r="14" ht="19.5" customHeight="1" spans="1:27">
      <c r="A14" s="24" t="s">
        <v>177</v>
      </c>
      <c r="B14" s="25" t="s">
        <v>63</v>
      </c>
      <c r="C14" s="24" t="s">
        <v>268</v>
      </c>
      <c r="D14" s="25" t="s">
        <v>282</v>
      </c>
      <c r="E14" s="25" t="s">
        <v>270</v>
      </c>
      <c r="F14" s="25" t="s">
        <v>271</v>
      </c>
      <c r="G14" s="25" t="s">
        <v>282</v>
      </c>
      <c r="H14" s="24" t="s">
        <v>95</v>
      </c>
      <c r="I14" s="24" t="s">
        <v>96</v>
      </c>
      <c r="J14" s="24" t="s">
        <v>180</v>
      </c>
      <c r="K14" s="24" t="s">
        <v>181</v>
      </c>
      <c r="L14" s="24" t="s">
        <v>182</v>
      </c>
      <c r="M14" s="24" t="s">
        <v>183</v>
      </c>
      <c r="N14" s="168">
        <v>1330780</v>
      </c>
      <c r="O14" s="168"/>
      <c r="P14" s="168"/>
      <c r="Q14" s="168"/>
      <c r="R14" s="168"/>
      <c r="S14" s="168"/>
      <c r="T14" s="168"/>
      <c r="U14" s="168">
        <v>1330780</v>
      </c>
      <c r="V14" s="168"/>
      <c r="W14" s="168"/>
      <c r="X14" s="168"/>
      <c r="Y14" s="168"/>
      <c r="Z14" s="168"/>
      <c r="AA14" s="168"/>
    </row>
    <row r="15" ht="19.5" customHeight="1" spans="1:27">
      <c r="A15" s="24" t="s">
        <v>177</v>
      </c>
      <c r="B15" s="25" t="s">
        <v>63</v>
      </c>
      <c r="C15" s="24" t="s">
        <v>268</v>
      </c>
      <c r="D15" s="25" t="s">
        <v>282</v>
      </c>
      <c r="E15" s="25" t="s">
        <v>270</v>
      </c>
      <c r="F15" s="25" t="s">
        <v>271</v>
      </c>
      <c r="G15" s="25" t="s">
        <v>282</v>
      </c>
      <c r="H15" s="24" t="s">
        <v>97</v>
      </c>
      <c r="I15" s="24" t="s">
        <v>98</v>
      </c>
      <c r="J15" s="24" t="s">
        <v>283</v>
      </c>
      <c r="K15" s="24" t="s">
        <v>284</v>
      </c>
      <c r="L15" s="24" t="s">
        <v>285</v>
      </c>
      <c r="M15" s="24" t="s">
        <v>286</v>
      </c>
      <c r="N15" s="168">
        <v>120000</v>
      </c>
      <c r="O15" s="168"/>
      <c r="P15" s="168"/>
      <c r="Q15" s="168"/>
      <c r="R15" s="168"/>
      <c r="S15" s="168"/>
      <c r="T15" s="168"/>
      <c r="U15" s="168"/>
      <c r="V15" s="168">
        <v>120000</v>
      </c>
      <c r="W15" s="168"/>
      <c r="X15" s="168"/>
      <c r="Y15" s="168"/>
      <c r="Z15" s="168"/>
      <c r="AA15" s="168">
        <v>120000</v>
      </c>
    </row>
    <row r="16" ht="19.5" customHeight="1" spans="1:27">
      <c r="A16" s="24" t="s">
        <v>177</v>
      </c>
      <c r="B16" s="25" t="s">
        <v>63</v>
      </c>
      <c r="C16" s="24" t="s">
        <v>268</v>
      </c>
      <c r="D16" s="25" t="s">
        <v>282</v>
      </c>
      <c r="E16" s="25" t="s">
        <v>270</v>
      </c>
      <c r="F16" s="25" t="s">
        <v>271</v>
      </c>
      <c r="G16" s="25" t="s">
        <v>282</v>
      </c>
      <c r="H16" s="24" t="s">
        <v>103</v>
      </c>
      <c r="I16" s="24" t="s">
        <v>104</v>
      </c>
      <c r="J16" s="24" t="s">
        <v>242</v>
      </c>
      <c r="K16" s="24" t="s">
        <v>241</v>
      </c>
      <c r="L16" s="24" t="s">
        <v>243</v>
      </c>
      <c r="M16" s="24" t="s">
        <v>244</v>
      </c>
      <c r="N16" s="168">
        <v>10740000</v>
      </c>
      <c r="O16" s="168"/>
      <c r="P16" s="168"/>
      <c r="Q16" s="168"/>
      <c r="R16" s="168"/>
      <c r="S16" s="168"/>
      <c r="T16" s="168"/>
      <c r="U16" s="168"/>
      <c r="V16" s="168">
        <v>10740000</v>
      </c>
      <c r="W16" s="168"/>
      <c r="X16" s="168"/>
      <c r="Y16" s="168"/>
      <c r="Z16" s="168"/>
      <c r="AA16" s="168">
        <v>10740000</v>
      </c>
    </row>
    <row r="17" ht="19.5" customHeight="1" spans="1:27">
      <c r="A17" s="24" t="s">
        <v>177</v>
      </c>
      <c r="B17" s="25" t="s">
        <v>63</v>
      </c>
      <c r="C17" s="24" t="s">
        <v>268</v>
      </c>
      <c r="D17" s="25" t="s">
        <v>282</v>
      </c>
      <c r="E17" s="25" t="s">
        <v>270</v>
      </c>
      <c r="F17" s="25" t="s">
        <v>271</v>
      </c>
      <c r="G17" s="25" t="s">
        <v>282</v>
      </c>
      <c r="H17" s="24" t="s">
        <v>97</v>
      </c>
      <c r="I17" s="24" t="s">
        <v>98</v>
      </c>
      <c r="J17" s="24" t="s">
        <v>287</v>
      </c>
      <c r="K17" s="24" t="s">
        <v>288</v>
      </c>
      <c r="L17" s="24" t="s">
        <v>182</v>
      </c>
      <c r="M17" s="24" t="s">
        <v>183</v>
      </c>
      <c r="N17" s="168">
        <v>10000</v>
      </c>
      <c r="O17" s="168"/>
      <c r="P17" s="168"/>
      <c r="Q17" s="168"/>
      <c r="R17" s="168"/>
      <c r="S17" s="168"/>
      <c r="T17" s="168"/>
      <c r="U17" s="168"/>
      <c r="V17" s="168">
        <v>10000</v>
      </c>
      <c r="W17" s="168"/>
      <c r="X17" s="168"/>
      <c r="Y17" s="168"/>
      <c r="Z17" s="168"/>
      <c r="AA17" s="168">
        <v>10000</v>
      </c>
    </row>
    <row r="18" ht="19.5" customHeight="1" spans="1:27">
      <c r="A18" s="24" t="s">
        <v>177</v>
      </c>
      <c r="B18" s="25" t="s">
        <v>63</v>
      </c>
      <c r="C18" s="24" t="s">
        <v>268</v>
      </c>
      <c r="D18" s="25" t="s">
        <v>282</v>
      </c>
      <c r="E18" s="25" t="s">
        <v>270</v>
      </c>
      <c r="F18" s="25" t="s">
        <v>271</v>
      </c>
      <c r="G18" s="25" t="s">
        <v>282</v>
      </c>
      <c r="H18" s="24" t="s">
        <v>97</v>
      </c>
      <c r="I18" s="24" t="s">
        <v>98</v>
      </c>
      <c r="J18" s="24" t="s">
        <v>289</v>
      </c>
      <c r="K18" s="24" t="s">
        <v>290</v>
      </c>
      <c r="L18" s="24" t="s">
        <v>182</v>
      </c>
      <c r="M18" s="24" t="s">
        <v>183</v>
      </c>
      <c r="N18" s="168">
        <v>165000</v>
      </c>
      <c r="O18" s="168"/>
      <c r="P18" s="168"/>
      <c r="Q18" s="168"/>
      <c r="R18" s="168"/>
      <c r="S18" s="168"/>
      <c r="T18" s="168"/>
      <c r="U18" s="168"/>
      <c r="V18" s="168">
        <v>165000</v>
      </c>
      <c r="W18" s="168"/>
      <c r="X18" s="168"/>
      <c r="Y18" s="168"/>
      <c r="Z18" s="168"/>
      <c r="AA18" s="168">
        <v>165000</v>
      </c>
    </row>
    <row r="19" ht="19.5" customHeight="1" spans="1:27">
      <c r="A19" s="24" t="s">
        <v>177</v>
      </c>
      <c r="B19" s="25" t="s">
        <v>63</v>
      </c>
      <c r="C19" s="24" t="s">
        <v>268</v>
      </c>
      <c r="D19" s="25" t="s">
        <v>282</v>
      </c>
      <c r="E19" s="25" t="s">
        <v>270</v>
      </c>
      <c r="F19" s="25" t="s">
        <v>271</v>
      </c>
      <c r="G19" s="25" t="s">
        <v>282</v>
      </c>
      <c r="H19" s="24" t="s">
        <v>97</v>
      </c>
      <c r="I19" s="24" t="s">
        <v>98</v>
      </c>
      <c r="J19" s="24" t="s">
        <v>291</v>
      </c>
      <c r="K19" s="24" t="s">
        <v>292</v>
      </c>
      <c r="L19" s="24" t="s">
        <v>182</v>
      </c>
      <c r="M19" s="24" t="s">
        <v>183</v>
      </c>
      <c r="N19" s="168">
        <v>300000</v>
      </c>
      <c r="O19" s="168"/>
      <c r="P19" s="168"/>
      <c r="Q19" s="168"/>
      <c r="R19" s="168"/>
      <c r="S19" s="168"/>
      <c r="T19" s="168"/>
      <c r="U19" s="168"/>
      <c r="V19" s="168">
        <v>300000</v>
      </c>
      <c r="W19" s="168"/>
      <c r="X19" s="168"/>
      <c r="Y19" s="168"/>
      <c r="Z19" s="168"/>
      <c r="AA19" s="168">
        <v>300000</v>
      </c>
    </row>
    <row r="20" ht="19.5" customHeight="1" spans="1:27">
      <c r="A20" s="24" t="s">
        <v>177</v>
      </c>
      <c r="B20" s="25" t="s">
        <v>63</v>
      </c>
      <c r="C20" s="24" t="s">
        <v>268</v>
      </c>
      <c r="D20" s="25" t="s">
        <v>282</v>
      </c>
      <c r="E20" s="25" t="s">
        <v>270</v>
      </c>
      <c r="F20" s="25" t="s">
        <v>271</v>
      </c>
      <c r="G20" s="25" t="s">
        <v>282</v>
      </c>
      <c r="H20" s="24" t="s">
        <v>97</v>
      </c>
      <c r="I20" s="24" t="s">
        <v>98</v>
      </c>
      <c r="J20" s="24" t="s">
        <v>186</v>
      </c>
      <c r="K20" s="24" t="s">
        <v>187</v>
      </c>
      <c r="L20" s="24" t="s">
        <v>182</v>
      </c>
      <c r="M20" s="24" t="s">
        <v>183</v>
      </c>
      <c r="N20" s="168">
        <v>100000</v>
      </c>
      <c r="O20" s="168"/>
      <c r="P20" s="168"/>
      <c r="Q20" s="168"/>
      <c r="R20" s="168"/>
      <c r="S20" s="168"/>
      <c r="T20" s="168"/>
      <c r="U20" s="168"/>
      <c r="V20" s="168">
        <v>100000</v>
      </c>
      <c r="W20" s="168"/>
      <c r="X20" s="168"/>
      <c r="Y20" s="168"/>
      <c r="Z20" s="168"/>
      <c r="AA20" s="168">
        <v>100000</v>
      </c>
    </row>
    <row r="21" ht="19.5" customHeight="1" spans="1:27">
      <c r="A21" s="24" t="s">
        <v>177</v>
      </c>
      <c r="B21" s="25" t="s">
        <v>63</v>
      </c>
      <c r="C21" s="24" t="s">
        <v>268</v>
      </c>
      <c r="D21" s="25" t="s">
        <v>282</v>
      </c>
      <c r="E21" s="25" t="s">
        <v>270</v>
      </c>
      <c r="F21" s="25" t="s">
        <v>271</v>
      </c>
      <c r="G21" s="25" t="s">
        <v>282</v>
      </c>
      <c r="H21" s="24" t="s">
        <v>97</v>
      </c>
      <c r="I21" s="24" t="s">
        <v>98</v>
      </c>
      <c r="J21" s="24" t="s">
        <v>293</v>
      </c>
      <c r="K21" s="24" t="s">
        <v>294</v>
      </c>
      <c r="L21" s="24" t="s">
        <v>295</v>
      </c>
      <c r="M21" s="24" t="s">
        <v>294</v>
      </c>
      <c r="N21" s="168">
        <v>250000</v>
      </c>
      <c r="O21" s="168"/>
      <c r="P21" s="168"/>
      <c r="Q21" s="168"/>
      <c r="R21" s="168"/>
      <c r="S21" s="168"/>
      <c r="T21" s="168"/>
      <c r="U21" s="168"/>
      <c r="V21" s="168">
        <v>250000</v>
      </c>
      <c r="W21" s="168"/>
      <c r="X21" s="168"/>
      <c r="Y21" s="168"/>
      <c r="Z21" s="168"/>
      <c r="AA21" s="168">
        <v>250000</v>
      </c>
    </row>
    <row r="22" ht="19.5" customHeight="1" spans="1:27">
      <c r="A22" s="24" t="s">
        <v>177</v>
      </c>
      <c r="B22" s="25" t="s">
        <v>63</v>
      </c>
      <c r="C22" s="24" t="s">
        <v>268</v>
      </c>
      <c r="D22" s="25" t="s">
        <v>282</v>
      </c>
      <c r="E22" s="25" t="s">
        <v>270</v>
      </c>
      <c r="F22" s="25" t="s">
        <v>271</v>
      </c>
      <c r="G22" s="25" t="s">
        <v>282</v>
      </c>
      <c r="H22" s="24" t="s">
        <v>97</v>
      </c>
      <c r="I22" s="24" t="s">
        <v>98</v>
      </c>
      <c r="J22" s="24" t="s">
        <v>180</v>
      </c>
      <c r="K22" s="24" t="s">
        <v>181</v>
      </c>
      <c r="L22" s="24" t="s">
        <v>182</v>
      </c>
      <c r="M22" s="24" t="s">
        <v>183</v>
      </c>
      <c r="N22" s="168">
        <v>605000</v>
      </c>
      <c r="O22" s="168"/>
      <c r="P22" s="168"/>
      <c r="Q22" s="168"/>
      <c r="R22" s="168"/>
      <c r="S22" s="168"/>
      <c r="T22" s="168"/>
      <c r="U22" s="168"/>
      <c r="V22" s="168">
        <v>605000</v>
      </c>
      <c r="W22" s="168"/>
      <c r="X22" s="168"/>
      <c r="Y22" s="168"/>
      <c r="Z22" s="168"/>
      <c r="AA22" s="168">
        <v>605000</v>
      </c>
    </row>
    <row r="23" ht="19.5" customHeight="1" spans="1:27">
      <c r="A23" s="24" t="s">
        <v>177</v>
      </c>
      <c r="B23" s="25" t="s">
        <v>63</v>
      </c>
      <c r="C23" s="24" t="s">
        <v>268</v>
      </c>
      <c r="D23" s="25" t="s">
        <v>282</v>
      </c>
      <c r="E23" s="25" t="s">
        <v>270</v>
      </c>
      <c r="F23" s="25" t="s">
        <v>271</v>
      </c>
      <c r="G23" s="25" t="s">
        <v>282</v>
      </c>
      <c r="H23" s="24" t="s">
        <v>97</v>
      </c>
      <c r="I23" s="24" t="s">
        <v>98</v>
      </c>
      <c r="J23" s="24" t="s">
        <v>184</v>
      </c>
      <c r="K23" s="24" t="s">
        <v>185</v>
      </c>
      <c r="L23" s="24" t="s">
        <v>182</v>
      </c>
      <c r="M23" s="24" t="s">
        <v>183</v>
      </c>
      <c r="N23" s="168">
        <v>100000</v>
      </c>
      <c r="O23" s="168"/>
      <c r="P23" s="168"/>
      <c r="Q23" s="168"/>
      <c r="R23" s="168"/>
      <c r="S23" s="168"/>
      <c r="T23" s="168"/>
      <c r="U23" s="168"/>
      <c r="V23" s="168">
        <v>100000</v>
      </c>
      <c r="W23" s="168"/>
      <c r="X23" s="168"/>
      <c r="Y23" s="168"/>
      <c r="Z23" s="168"/>
      <c r="AA23" s="168">
        <v>100000</v>
      </c>
    </row>
    <row r="24" ht="19.5" customHeight="1" spans="1:27">
      <c r="A24" s="24" t="s">
        <v>177</v>
      </c>
      <c r="B24" s="25" t="s">
        <v>63</v>
      </c>
      <c r="C24" s="24" t="s">
        <v>268</v>
      </c>
      <c r="D24" s="25" t="s">
        <v>282</v>
      </c>
      <c r="E24" s="25" t="s">
        <v>270</v>
      </c>
      <c r="F24" s="25" t="s">
        <v>271</v>
      </c>
      <c r="G24" s="25" t="s">
        <v>282</v>
      </c>
      <c r="H24" s="24" t="s">
        <v>97</v>
      </c>
      <c r="I24" s="24" t="s">
        <v>98</v>
      </c>
      <c r="J24" s="24" t="s">
        <v>237</v>
      </c>
      <c r="K24" s="24" t="s">
        <v>238</v>
      </c>
      <c r="L24" s="24" t="s">
        <v>239</v>
      </c>
      <c r="M24" s="24" t="s">
        <v>240</v>
      </c>
      <c r="N24" s="168">
        <v>150000</v>
      </c>
      <c r="O24" s="168"/>
      <c r="P24" s="168"/>
      <c r="Q24" s="168"/>
      <c r="R24" s="168"/>
      <c r="S24" s="168"/>
      <c r="T24" s="168"/>
      <c r="U24" s="168"/>
      <c r="V24" s="168">
        <v>150000</v>
      </c>
      <c r="W24" s="168"/>
      <c r="X24" s="168"/>
      <c r="Y24" s="168"/>
      <c r="Z24" s="168"/>
      <c r="AA24" s="168">
        <v>150000</v>
      </c>
    </row>
    <row r="25" ht="19.5" customHeight="1" spans="1:27">
      <c r="A25" s="24" t="s">
        <v>177</v>
      </c>
      <c r="B25" s="25" t="s">
        <v>63</v>
      </c>
      <c r="C25" s="24" t="s">
        <v>268</v>
      </c>
      <c r="D25" s="25" t="s">
        <v>282</v>
      </c>
      <c r="E25" s="25" t="s">
        <v>270</v>
      </c>
      <c r="F25" s="25" t="s">
        <v>271</v>
      </c>
      <c r="G25" s="25" t="s">
        <v>282</v>
      </c>
      <c r="H25" s="24" t="s">
        <v>97</v>
      </c>
      <c r="I25" s="24" t="s">
        <v>98</v>
      </c>
      <c r="J25" s="24" t="s">
        <v>296</v>
      </c>
      <c r="K25" s="24" t="s">
        <v>297</v>
      </c>
      <c r="L25" s="24" t="s">
        <v>285</v>
      </c>
      <c r="M25" s="24" t="s">
        <v>286</v>
      </c>
      <c r="N25" s="168">
        <v>80000</v>
      </c>
      <c r="O25" s="168"/>
      <c r="P25" s="168"/>
      <c r="Q25" s="168"/>
      <c r="R25" s="168"/>
      <c r="S25" s="168"/>
      <c r="T25" s="168"/>
      <c r="U25" s="168"/>
      <c r="V25" s="168">
        <v>80000</v>
      </c>
      <c r="W25" s="168"/>
      <c r="X25" s="168"/>
      <c r="Y25" s="168"/>
      <c r="Z25" s="168"/>
      <c r="AA25" s="168">
        <v>80000</v>
      </c>
    </row>
    <row r="26" ht="19.5" customHeight="1" spans="1:27">
      <c r="A26" s="24" t="s">
        <v>177</v>
      </c>
      <c r="B26" s="25" t="s">
        <v>63</v>
      </c>
      <c r="C26" s="24" t="s">
        <v>268</v>
      </c>
      <c r="D26" s="25" t="s">
        <v>282</v>
      </c>
      <c r="E26" s="25" t="s">
        <v>270</v>
      </c>
      <c r="F26" s="25" t="s">
        <v>271</v>
      </c>
      <c r="G26" s="25" t="s">
        <v>282</v>
      </c>
      <c r="H26" s="24" t="s">
        <v>97</v>
      </c>
      <c r="I26" s="24" t="s">
        <v>98</v>
      </c>
      <c r="J26" s="24" t="s">
        <v>298</v>
      </c>
      <c r="K26" s="24" t="s">
        <v>299</v>
      </c>
      <c r="L26" s="24" t="s">
        <v>182</v>
      </c>
      <c r="M26" s="24" t="s">
        <v>183</v>
      </c>
      <c r="N26" s="168">
        <v>120000</v>
      </c>
      <c r="O26" s="168"/>
      <c r="P26" s="168"/>
      <c r="Q26" s="168"/>
      <c r="R26" s="168"/>
      <c r="S26" s="168"/>
      <c r="T26" s="168"/>
      <c r="U26" s="168"/>
      <c r="V26" s="168">
        <v>120000</v>
      </c>
      <c r="W26" s="168"/>
      <c r="X26" s="168"/>
      <c r="Y26" s="168"/>
      <c r="Z26" s="168"/>
      <c r="AA26" s="168">
        <v>120000</v>
      </c>
    </row>
    <row r="27" ht="19.5" customHeight="1" spans="1:27">
      <c r="A27" s="24" t="s">
        <v>177</v>
      </c>
      <c r="B27" s="25" t="s">
        <v>63</v>
      </c>
      <c r="C27" s="24" t="s">
        <v>268</v>
      </c>
      <c r="D27" s="25" t="s">
        <v>300</v>
      </c>
      <c r="E27" s="25" t="s">
        <v>270</v>
      </c>
      <c r="F27" s="25" t="s">
        <v>271</v>
      </c>
      <c r="G27" s="25" t="s">
        <v>300</v>
      </c>
      <c r="H27" s="24" t="s">
        <v>97</v>
      </c>
      <c r="I27" s="24" t="s">
        <v>98</v>
      </c>
      <c r="J27" s="24" t="s">
        <v>180</v>
      </c>
      <c r="K27" s="24" t="s">
        <v>181</v>
      </c>
      <c r="L27" s="24" t="s">
        <v>182</v>
      </c>
      <c r="M27" s="24" t="s">
        <v>183</v>
      </c>
      <c r="N27" s="168">
        <v>80000</v>
      </c>
      <c r="O27" s="168">
        <v>80000</v>
      </c>
      <c r="P27" s="168"/>
      <c r="Q27" s="168"/>
      <c r="R27" s="168"/>
      <c r="S27" s="168"/>
      <c r="T27" s="168"/>
      <c r="U27" s="168"/>
      <c r="V27" s="168"/>
      <c r="W27" s="168"/>
      <c r="X27" s="168"/>
      <c r="Y27" s="168"/>
      <c r="Z27" s="168"/>
      <c r="AA27" s="168"/>
    </row>
    <row r="28" ht="19.5" customHeight="1" spans="1:27">
      <c r="A28" s="24" t="s">
        <v>177</v>
      </c>
      <c r="B28" s="25" t="s">
        <v>63</v>
      </c>
      <c r="C28" s="24" t="s">
        <v>268</v>
      </c>
      <c r="D28" s="25" t="s">
        <v>301</v>
      </c>
      <c r="E28" s="25" t="s">
        <v>270</v>
      </c>
      <c r="F28" s="25" t="s">
        <v>271</v>
      </c>
      <c r="G28" s="25" t="s">
        <v>301</v>
      </c>
      <c r="H28" s="24" t="s">
        <v>97</v>
      </c>
      <c r="I28" s="24" t="s">
        <v>98</v>
      </c>
      <c r="J28" s="24" t="s">
        <v>291</v>
      </c>
      <c r="K28" s="24" t="s">
        <v>292</v>
      </c>
      <c r="L28" s="24" t="s">
        <v>182</v>
      </c>
      <c r="M28" s="24" t="s">
        <v>183</v>
      </c>
      <c r="N28" s="168">
        <v>480800</v>
      </c>
      <c r="O28" s="168"/>
      <c r="P28" s="168"/>
      <c r="Q28" s="168"/>
      <c r="R28" s="168"/>
      <c r="S28" s="168"/>
      <c r="T28" s="168"/>
      <c r="U28" s="168"/>
      <c r="V28" s="168">
        <v>480800</v>
      </c>
      <c r="W28" s="168"/>
      <c r="X28" s="168"/>
      <c r="Y28" s="168"/>
      <c r="Z28" s="168"/>
      <c r="AA28" s="168">
        <v>480800</v>
      </c>
    </row>
    <row r="29" ht="19.5" customHeight="1" spans="1:27">
      <c r="A29" s="24" t="s">
        <v>177</v>
      </c>
      <c r="B29" s="25" t="s">
        <v>63</v>
      </c>
      <c r="C29" s="24" t="s">
        <v>268</v>
      </c>
      <c r="D29" s="25" t="s">
        <v>301</v>
      </c>
      <c r="E29" s="25" t="s">
        <v>270</v>
      </c>
      <c r="F29" s="25" t="s">
        <v>271</v>
      </c>
      <c r="G29" s="25" t="s">
        <v>301</v>
      </c>
      <c r="H29" s="24" t="s">
        <v>97</v>
      </c>
      <c r="I29" s="24" t="s">
        <v>98</v>
      </c>
      <c r="J29" s="24" t="s">
        <v>291</v>
      </c>
      <c r="K29" s="24" t="s">
        <v>292</v>
      </c>
      <c r="L29" s="24" t="s">
        <v>182</v>
      </c>
      <c r="M29" s="24" t="s">
        <v>183</v>
      </c>
      <c r="N29" s="168">
        <v>360600</v>
      </c>
      <c r="O29" s="168">
        <v>360600</v>
      </c>
      <c r="P29" s="168"/>
      <c r="Q29" s="168"/>
      <c r="R29" s="168"/>
      <c r="S29" s="168"/>
      <c r="T29" s="168"/>
      <c r="U29" s="168"/>
      <c r="V29" s="168"/>
      <c r="W29" s="168"/>
      <c r="X29" s="168"/>
      <c r="Y29" s="168"/>
      <c r="Z29" s="168"/>
      <c r="AA29" s="168"/>
    </row>
    <row r="30" ht="19.5" customHeight="1" spans="1:27">
      <c r="A30" s="24" t="s">
        <v>177</v>
      </c>
      <c r="B30" s="25" t="s">
        <v>63</v>
      </c>
      <c r="C30" s="24" t="s">
        <v>268</v>
      </c>
      <c r="D30" s="25" t="s">
        <v>302</v>
      </c>
      <c r="E30" s="25" t="s">
        <v>270</v>
      </c>
      <c r="F30" s="25" t="s">
        <v>271</v>
      </c>
      <c r="G30" s="25" t="s">
        <v>302</v>
      </c>
      <c r="H30" s="24" t="s">
        <v>97</v>
      </c>
      <c r="I30" s="24" t="s">
        <v>98</v>
      </c>
      <c r="J30" s="24" t="s">
        <v>180</v>
      </c>
      <c r="K30" s="24" t="s">
        <v>181</v>
      </c>
      <c r="L30" s="24" t="s">
        <v>182</v>
      </c>
      <c r="M30" s="24" t="s">
        <v>183</v>
      </c>
      <c r="N30" s="168">
        <v>169200</v>
      </c>
      <c r="O30" s="168">
        <v>169200</v>
      </c>
      <c r="P30" s="168"/>
      <c r="Q30" s="168"/>
      <c r="R30" s="168"/>
      <c r="S30" s="168"/>
      <c r="T30" s="168"/>
      <c r="U30" s="168"/>
      <c r="V30" s="168"/>
      <c r="W30" s="168"/>
      <c r="X30" s="168"/>
      <c r="Y30" s="168"/>
      <c r="Z30" s="168"/>
      <c r="AA30" s="168"/>
    </row>
    <row r="31" ht="18.75" customHeight="1" spans="1:27">
      <c r="A31" s="208" t="s">
        <v>49</v>
      </c>
      <c r="B31" s="209"/>
      <c r="C31" s="209"/>
      <c r="D31" s="209"/>
      <c r="E31" s="209"/>
      <c r="F31" s="209"/>
      <c r="G31" s="209"/>
      <c r="H31" s="210"/>
      <c r="I31" s="210"/>
      <c r="J31" s="210"/>
      <c r="K31" s="210"/>
      <c r="L31" s="210"/>
      <c r="M31" s="114"/>
      <c r="N31" s="168">
        <v>16896360</v>
      </c>
      <c r="O31" s="168">
        <v>2344780</v>
      </c>
      <c r="P31" s="168"/>
      <c r="Q31" s="168"/>
      <c r="R31" s="168"/>
      <c r="S31" s="168"/>
      <c r="T31" s="168"/>
      <c r="U31" s="168">
        <v>1330780</v>
      </c>
      <c r="V31" s="168">
        <v>13220800</v>
      </c>
      <c r="W31" s="168"/>
      <c r="X31" s="168"/>
      <c r="Y31" s="168"/>
      <c r="Z31" s="168"/>
      <c r="AA31" s="168">
        <v>13220800</v>
      </c>
    </row>
  </sheetData>
  <mergeCells count="21">
    <mergeCell ref="A2:AA2"/>
    <mergeCell ref="A3:C3"/>
    <mergeCell ref="O4:Q4"/>
    <mergeCell ref="R4:T4"/>
    <mergeCell ref="V4:AA4"/>
    <mergeCell ref="A31:M31"/>
    <mergeCell ref="A4:A5"/>
    <mergeCell ref="B4:B5"/>
    <mergeCell ref="C4:C5"/>
    <mergeCell ref="D4:D5"/>
    <mergeCell ref="E4:E5"/>
    <mergeCell ref="F4:F5"/>
    <mergeCell ref="G4:G5"/>
    <mergeCell ref="H4:H5"/>
    <mergeCell ref="I4:I5"/>
    <mergeCell ref="J4:J5"/>
    <mergeCell ref="K4:K5"/>
    <mergeCell ref="L4:L5"/>
    <mergeCell ref="M4:M5"/>
    <mergeCell ref="N4:N5"/>
    <mergeCell ref="U4:U5"/>
  </mergeCells>
  <pageMargins left="0.75" right="0.75" top="1" bottom="1" header="0.5" footer="0.5"/>
  <pageSetup paperSize="9" scale="24" fitToWidth="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8"/>
  <sheetViews>
    <sheetView showZeros="0" view="pageBreakPreview" zoomScaleNormal="100" topLeftCell="M1" workbookViewId="0">
      <selection activeCell="R17" sqref="R17"/>
    </sheetView>
  </sheetViews>
  <sheetFormatPr defaultColWidth="12.7037037037037" defaultRowHeight="12.75" customHeight="1"/>
  <cols>
    <col min="1" max="2" width="22.712962962963" customWidth="1"/>
    <col min="3" max="3" width="24.4259259259259" customWidth="1"/>
    <col min="4" max="4" width="23.5740740740741" customWidth="1"/>
    <col min="5" max="5" width="18.4259259259259" customWidth="1"/>
    <col min="6" max="12" width="29.5740740740741" customWidth="1"/>
  </cols>
  <sheetData>
    <row r="1" ht="17.25" customHeight="1" spans="1:25">
      <c r="A1" s="180"/>
      <c r="G1" s="181"/>
      <c r="H1" s="181"/>
      <c r="I1" s="181"/>
      <c r="J1" s="181"/>
      <c r="K1" s="181"/>
      <c r="L1" s="181"/>
      <c r="N1" s="181"/>
      <c r="O1" s="181"/>
      <c r="P1" s="181"/>
      <c r="Q1" s="181"/>
      <c r="R1" s="181"/>
      <c r="S1" s="181"/>
      <c r="W1" s="181"/>
      <c r="X1" s="181"/>
      <c r="Y1" s="181"/>
    </row>
    <row r="2" ht="41.25" customHeight="1" spans="1:1">
      <c r="A2" s="34" t="str">
        <f>"2025"&amp;"年部门预算项目支出明细表（二）"</f>
        <v>2025年部门预算项目支出明细表（二）</v>
      </c>
    </row>
    <row r="3" ht="17.25" customHeight="1" spans="1:25">
      <c r="A3" s="159" t="str">
        <f>"单位名称："&amp;"昆明经济技术开发区第一中学"</f>
        <v>单位名称：昆明经济技术开发区第一中学</v>
      </c>
      <c r="Y3" s="202" t="s">
        <v>0</v>
      </c>
    </row>
    <row r="4" ht="24.75" customHeight="1" spans="1:25">
      <c r="A4" s="8" t="s">
        <v>165</v>
      </c>
      <c r="B4" s="182" t="s">
        <v>166</v>
      </c>
      <c r="C4" s="182" t="s">
        <v>251</v>
      </c>
      <c r="D4" s="8" t="s">
        <v>167</v>
      </c>
      <c r="E4" s="8" t="s">
        <v>303</v>
      </c>
      <c r="F4" s="183" t="s">
        <v>168</v>
      </c>
      <c r="G4" s="8" t="s">
        <v>169</v>
      </c>
      <c r="H4" s="8" t="s">
        <v>170</v>
      </c>
      <c r="I4" s="8" t="s">
        <v>254</v>
      </c>
      <c r="J4" s="8" t="s">
        <v>255</v>
      </c>
      <c r="K4" s="8" t="s">
        <v>173</v>
      </c>
      <c r="L4" s="8" t="s">
        <v>174</v>
      </c>
      <c r="M4" s="196" t="s">
        <v>304</v>
      </c>
      <c r="N4" s="142"/>
      <c r="O4" s="197"/>
      <c r="P4" s="197"/>
      <c r="Q4" s="197"/>
      <c r="R4" s="197"/>
      <c r="S4" s="197"/>
      <c r="T4" s="199"/>
      <c r="U4" s="199"/>
      <c r="V4" s="199"/>
      <c r="W4" s="197"/>
      <c r="X4" s="197"/>
      <c r="Y4" s="201"/>
    </row>
    <row r="5" ht="25.5" customHeight="1" spans="1:25">
      <c r="A5" s="184"/>
      <c r="B5" s="185"/>
      <c r="C5" s="185"/>
      <c r="D5" s="186"/>
      <c r="E5" s="187"/>
      <c r="F5" s="129"/>
      <c r="G5" s="184"/>
      <c r="H5" s="184"/>
      <c r="I5" s="184"/>
      <c r="J5" s="184"/>
      <c r="K5" s="184"/>
      <c r="L5" s="184"/>
      <c r="M5" s="182" t="s">
        <v>49</v>
      </c>
      <c r="N5" s="161" t="s">
        <v>305</v>
      </c>
      <c r="O5" s="163"/>
      <c r="P5" s="162"/>
      <c r="Q5" s="161" t="s">
        <v>53</v>
      </c>
      <c r="R5" s="163"/>
      <c r="S5" s="162"/>
      <c r="T5" s="197" t="s">
        <v>54</v>
      </c>
      <c r="U5" s="200" t="s">
        <v>306</v>
      </c>
      <c r="V5" s="201"/>
      <c r="W5" s="197" t="s">
        <v>307</v>
      </c>
      <c r="X5" s="200"/>
      <c r="Y5" s="201"/>
    </row>
    <row r="6" ht="42.75" customHeight="1" spans="1:25">
      <c r="A6" s="188"/>
      <c r="B6" s="189"/>
      <c r="C6" s="189"/>
      <c r="D6" s="190"/>
      <c r="E6" s="191"/>
      <c r="F6" s="131"/>
      <c r="G6" s="188"/>
      <c r="H6" s="188"/>
      <c r="I6" s="188"/>
      <c r="J6" s="188"/>
      <c r="K6" s="188"/>
      <c r="L6" s="188"/>
      <c r="M6" s="191"/>
      <c r="N6" s="165" t="s">
        <v>51</v>
      </c>
      <c r="O6" s="165" t="s">
        <v>308</v>
      </c>
      <c r="P6" s="165" t="s">
        <v>309</v>
      </c>
      <c r="Q6" s="165" t="s">
        <v>51</v>
      </c>
      <c r="R6" s="165" t="s">
        <v>308</v>
      </c>
      <c r="S6" s="165" t="s">
        <v>309</v>
      </c>
      <c r="T6" s="165" t="s">
        <v>51</v>
      </c>
      <c r="U6" s="165" t="s">
        <v>308</v>
      </c>
      <c r="V6" s="165" t="s">
        <v>309</v>
      </c>
      <c r="W6" s="165" t="s">
        <v>51</v>
      </c>
      <c r="X6" s="165" t="s">
        <v>308</v>
      </c>
      <c r="Y6" s="165" t="s">
        <v>309</v>
      </c>
    </row>
    <row r="7" ht="17.25" customHeight="1" spans="1:25">
      <c r="A7" s="178">
        <v>1</v>
      </c>
      <c r="B7" s="178">
        <v>2</v>
      </c>
      <c r="C7" s="178">
        <v>3</v>
      </c>
      <c r="D7" s="178">
        <v>4</v>
      </c>
      <c r="E7" s="178">
        <v>5</v>
      </c>
      <c r="F7" s="178">
        <v>6</v>
      </c>
      <c r="G7" s="178">
        <v>7</v>
      </c>
      <c r="H7" s="178">
        <v>8</v>
      </c>
      <c r="I7" s="178">
        <v>9</v>
      </c>
      <c r="J7" s="178">
        <v>10</v>
      </c>
      <c r="K7" s="178">
        <v>11</v>
      </c>
      <c r="L7" s="178">
        <v>12</v>
      </c>
      <c r="M7" s="178">
        <v>13</v>
      </c>
      <c r="N7" s="178">
        <v>14</v>
      </c>
      <c r="O7" s="178">
        <v>15</v>
      </c>
      <c r="P7" s="178">
        <v>16</v>
      </c>
      <c r="Q7" s="178">
        <v>17</v>
      </c>
      <c r="R7" s="178">
        <v>18</v>
      </c>
      <c r="S7" s="178">
        <v>19</v>
      </c>
      <c r="T7" s="178">
        <v>20</v>
      </c>
      <c r="U7" s="178">
        <v>21</v>
      </c>
      <c r="V7" s="178">
        <v>22</v>
      </c>
      <c r="W7" s="178">
        <v>23</v>
      </c>
      <c r="X7" s="178">
        <v>24</v>
      </c>
      <c r="Y7" s="178">
        <v>25</v>
      </c>
    </row>
    <row r="8" ht="19.5" customHeight="1" spans="1:25">
      <c r="A8" s="24" t="s">
        <v>177</v>
      </c>
      <c r="B8" s="25" t="s">
        <v>63</v>
      </c>
      <c r="C8" s="24" t="s">
        <v>268</v>
      </c>
      <c r="D8" s="25" t="s">
        <v>269</v>
      </c>
      <c r="E8" s="192" t="s">
        <v>271</v>
      </c>
      <c r="F8" s="192" t="s">
        <v>269</v>
      </c>
      <c r="G8" s="24" t="s">
        <v>97</v>
      </c>
      <c r="H8" s="24" t="s">
        <v>98</v>
      </c>
      <c r="I8" s="24" t="s">
        <v>180</v>
      </c>
      <c r="J8" s="24" t="s">
        <v>181</v>
      </c>
      <c r="K8" s="24" t="s">
        <v>182</v>
      </c>
      <c r="L8" s="24" t="s">
        <v>183</v>
      </c>
      <c r="M8" s="23">
        <v>9000</v>
      </c>
      <c r="N8" s="23">
        <v>9000</v>
      </c>
      <c r="O8" s="23">
        <v>9000</v>
      </c>
      <c r="P8" s="23"/>
      <c r="Q8" s="23"/>
      <c r="R8" s="23"/>
      <c r="S8" s="23"/>
      <c r="T8" s="23"/>
      <c r="U8" s="23"/>
      <c r="V8" s="23"/>
      <c r="W8" s="23"/>
      <c r="X8" s="23"/>
      <c r="Y8" s="23"/>
    </row>
    <row r="9" ht="19.5" customHeight="1" spans="1:25">
      <c r="A9" s="24" t="s">
        <v>177</v>
      </c>
      <c r="B9" s="25" t="s">
        <v>63</v>
      </c>
      <c r="C9" s="24" t="s">
        <v>268</v>
      </c>
      <c r="D9" s="25" t="s">
        <v>272</v>
      </c>
      <c r="E9" s="192" t="s">
        <v>271</v>
      </c>
      <c r="F9" s="192" t="s">
        <v>272</v>
      </c>
      <c r="G9" s="24" t="s">
        <v>97</v>
      </c>
      <c r="H9" s="24" t="s">
        <v>98</v>
      </c>
      <c r="I9" s="24" t="s">
        <v>180</v>
      </c>
      <c r="J9" s="24" t="s">
        <v>181</v>
      </c>
      <c r="K9" s="24" t="s">
        <v>182</v>
      </c>
      <c r="L9" s="24" t="s">
        <v>183</v>
      </c>
      <c r="M9" s="23">
        <v>80000</v>
      </c>
      <c r="N9" s="23">
        <v>80000</v>
      </c>
      <c r="O9" s="23">
        <v>80000</v>
      </c>
      <c r="P9" s="23"/>
      <c r="Q9" s="23"/>
      <c r="R9" s="23"/>
      <c r="S9" s="23"/>
      <c r="T9" s="23"/>
      <c r="U9" s="23"/>
      <c r="V9" s="23"/>
      <c r="W9" s="23"/>
      <c r="X9" s="23"/>
      <c r="Y9" s="23"/>
    </row>
    <row r="10" ht="19.5" customHeight="1" spans="1:25">
      <c r="A10" s="24" t="s">
        <v>177</v>
      </c>
      <c r="B10" s="25" t="s">
        <v>63</v>
      </c>
      <c r="C10" s="24" t="s">
        <v>268</v>
      </c>
      <c r="D10" s="25" t="s">
        <v>273</v>
      </c>
      <c r="E10" s="192" t="s">
        <v>271</v>
      </c>
      <c r="F10" s="192" t="s">
        <v>273</v>
      </c>
      <c r="G10" s="24" t="s">
        <v>97</v>
      </c>
      <c r="H10" s="24" t="s">
        <v>98</v>
      </c>
      <c r="I10" s="24" t="s">
        <v>180</v>
      </c>
      <c r="J10" s="24" t="s">
        <v>181</v>
      </c>
      <c r="K10" s="24" t="s">
        <v>182</v>
      </c>
      <c r="L10" s="24" t="s">
        <v>183</v>
      </c>
      <c r="M10" s="23">
        <v>27600</v>
      </c>
      <c r="N10" s="23">
        <v>27600</v>
      </c>
      <c r="O10" s="23">
        <v>27600</v>
      </c>
      <c r="P10" s="23"/>
      <c r="Q10" s="23"/>
      <c r="R10" s="23"/>
      <c r="S10" s="23"/>
      <c r="T10" s="23"/>
      <c r="U10" s="23"/>
      <c r="V10" s="23"/>
      <c r="W10" s="23"/>
      <c r="X10" s="23"/>
      <c r="Y10" s="23"/>
    </row>
    <row r="11" ht="19.5" customHeight="1" spans="1:25">
      <c r="A11" s="24" t="s">
        <v>177</v>
      </c>
      <c r="B11" s="25" t="s">
        <v>63</v>
      </c>
      <c r="C11" s="24" t="s">
        <v>268</v>
      </c>
      <c r="D11" s="25" t="s">
        <v>274</v>
      </c>
      <c r="E11" s="192" t="s">
        <v>271</v>
      </c>
      <c r="F11" s="192" t="s">
        <v>274</v>
      </c>
      <c r="G11" s="24" t="s">
        <v>97</v>
      </c>
      <c r="H11" s="24" t="s">
        <v>98</v>
      </c>
      <c r="I11" s="24" t="s">
        <v>180</v>
      </c>
      <c r="J11" s="24" t="s">
        <v>181</v>
      </c>
      <c r="K11" s="24" t="s">
        <v>182</v>
      </c>
      <c r="L11" s="24" t="s">
        <v>183</v>
      </c>
      <c r="M11" s="23">
        <v>31800</v>
      </c>
      <c r="N11" s="23">
        <v>31800</v>
      </c>
      <c r="O11" s="23">
        <v>31800</v>
      </c>
      <c r="P11" s="23"/>
      <c r="Q11" s="23"/>
      <c r="R11" s="23"/>
      <c r="S11" s="23"/>
      <c r="T11" s="23"/>
      <c r="U11" s="23"/>
      <c r="V11" s="23"/>
      <c r="W11" s="23"/>
      <c r="X11" s="23"/>
      <c r="Y11" s="23"/>
    </row>
    <row r="12" ht="19.5" customHeight="1" spans="1:25">
      <c r="A12" s="24" t="s">
        <v>177</v>
      </c>
      <c r="B12" s="25" t="s">
        <v>63</v>
      </c>
      <c r="C12" s="24" t="s">
        <v>268</v>
      </c>
      <c r="D12" s="25" t="s">
        <v>275</v>
      </c>
      <c r="E12" s="192" t="s">
        <v>271</v>
      </c>
      <c r="F12" s="192" t="s">
        <v>275</v>
      </c>
      <c r="G12" s="24" t="s">
        <v>97</v>
      </c>
      <c r="H12" s="24" t="s">
        <v>98</v>
      </c>
      <c r="I12" s="24" t="s">
        <v>180</v>
      </c>
      <c r="J12" s="24" t="s">
        <v>181</v>
      </c>
      <c r="K12" s="24" t="s">
        <v>182</v>
      </c>
      <c r="L12" s="24" t="s">
        <v>183</v>
      </c>
      <c r="M12" s="23">
        <v>31100</v>
      </c>
      <c r="N12" s="23">
        <v>31100</v>
      </c>
      <c r="O12" s="23">
        <v>31100</v>
      </c>
      <c r="P12" s="23"/>
      <c r="Q12" s="23"/>
      <c r="R12" s="23"/>
      <c r="S12" s="23"/>
      <c r="T12" s="23"/>
      <c r="U12" s="23"/>
      <c r="V12" s="23"/>
      <c r="W12" s="23"/>
      <c r="X12" s="23"/>
      <c r="Y12" s="23"/>
    </row>
    <row r="13" ht="19.5" customHeight="1" spans="1:25">
      <c r="A13" s="24" t="s">
        <v>177</v>
      </c>
      <c r="B13" s="25" t="s">
        <v>63</v>
      </c>
      <c r="C13" s="24" t="s">
        <v>268</v>
      </c>
      <c r="D13" s="25" t="s">
        <v>276</v>
      </c>
      <c r="E13" s="192" t="s">
        <v>271</v>
      </c>
      <c r="F13" s="192" t="s">
        <v>276</v>
      </c>
      <c r="G13" s="24" t="s">
        <v>97</v>
      </c>
      <c r="H13" s="24" t="s">
        <v>98</v>
      </c>
      <c r="I13" s="24" t="s">
        <v>277</v>
      </c>
      <c r="J13" s="24" t="s">
        <v>278</v>
      </c>
      <c r="K13" s="24" t="s">
        <v>182</v>
      </c>
      <c r="L13" s="24" t="s">
        <v>183</v>
      </c>
      <c r="M13" s="23">
        <v>357480</v>
      </c>
      <c r="N13" s="23">
        <v>357480</v>
      </c>
      <c r="O13" s="23">
        <v>357480</v>
      </c>
      <c r="P13" s="23"/>
      <c r="Q13" s="23"/>
      <c r="R13" s="23"/>
      <c r="S13" s="23"/>
      <c r="T13" s="23"/>
      <c r="U13" s="23"/>
      <c r="V13" s="23"/>
      <c r="W13" s="23"/>
      <c r="X13" s="23"/>
      <c r="Y13" s="23"/>
    </row>
    <row r="14" ht="19.5" customHeight="1" spans="1:25">
      <c r="A14" s="24" t="s">
        <v>177</v>
      </c>
      <c r="B14" s="25" t="s">
        <v>63</v>
      </c>
      <c r="C14" s="24" t="s">
        <v>268</v>
      </c>
      <c r="D14" s="25" t="s">
        <v>279</v>
      </c>
      <c r="E14" s="192" t="s">
        <v>271</v>
      </c>
      <c r="F14" s="192" t="s">
        <v>279</v>
      </c>
      <c r="G14" s="24" t="s">
        <v>97</v>
      </c>
      <c r="H14" s="24" t="s">
        <v>98</v>
      </c>
      <c r="I14" s="24" t="s">
        <v>280</v>
      </c>
      <c r="J14" s="24" t="s">
        <v>281</v>
      </c>
      <c r="K14" s="24" t="s">
        <v>182</v>
      </c>
      <c r="L14" s="24" t="s">
        <v>183</v>
      </c>
      <c r="M14" s="23">
        <v>1198000</v>
      </c>
      <c r="N14" s="23">
        <v>1198000</v>
      </c>
      <c r="O14" s="23">
        <v>1198000</v>
      </c>
      <c r="P14" s="23"/>
      <c r="Q14" s="23"/>
      <c r="R14" s="23"/>
      <c r="S14" s="23"/>
      <c r="T14" s="23"/>
      <c r="U14" s="23"/>
      <c r="V14" s="23"/>
      <c r="W14" s="23"/>
      <c r="X14" s="23"/>
      <c r="Y14" s="23"/>
    </row>
    <row r="15" ht="19.5" customHeight="1" spans="1:25">
      <c r="A15" s="24" t="s">
        <v>177</v>
      </c>
      <c r="B15" s="25" t="s">
        <v>63</v>
      </c>
      <c r="C15" s="24" t="s">
        <v>268</v>
      </c>
      <c r="D15" s="25" t="s">
        <v>300</v>
      </c>
      <c r="E15" s="192" t="s">
        <v>271</v>
      </c>
      <c r="F15" s="192" t="s">
        <v>300</v>
      </c>
      <c r="G15" s="24" t="s">
        <v>97</v>
      </c>
      <c r="H15" s="24" t="s">
        <v>98</v>
      </c>
      <c r="I15" s="24" t="s">
        <v>180</v>
      </c>
      <c r="J15" s="24" t="s">
        <v>181</v>
      </c>
      <c r="K15" s="24" t="s">
        <v>182</v>
      </c>
      <c r="L15" s="24" t="s">
        <v>183</v>
      </c>
      <c r="M15" s="23">
        <v>80000</v>
      </c>
      <c r="N15" s="23">
        <v>80000</v>
      </c>
      <c r="O15" s="23">
        <v>80000</v>
      </c>
      <c r="P15" s="23"/>
      <c r="Q15" s="23"/>
      <c r="R15" s="23"/>
      <c r="S15" s="23"/>
      <c r="T15" s="23"/>
      <c r="U15" s="23"/>
      <c r="V15" s="23"/>
      <c r="W15" s="23"/>
      <c r="X15" s="23"/>
      <c r="Y15" s="23"/>
    </row>
    <row r="16" ht="19.5" customHeight="1" spans="1:25">
      <c r="A16" s="24" t="s">
        <v>177</v>
      </c>
      <c r="B16" s="25" t="s">
        <v>63</v>
      </c>
      <c r="C16" s="24" t="s">
        <v>268</v>
      </c>
      <c r="D16" s="25" t="s">
        <v>301</v>
      </c>
      <c r="E16" s="192" t="s">
        <v>271</v>
      </c>
      <c r="F16" s="192" t="s">
        <v>301</v>
      </c>
      <c r="G16" s="24" t="s">
        <v>97</v>
      </c>
      <c r="H16" s="24" t="s">
        <v>98</v>
      </c>
      <c r="I16" s="24" t="s">
        <v>291</v>
      </c>
      <c r="J16" s="24" t="s">
        <v>292</v>
      </c>
      <c r="K16" s="24" t="s">
        <v>182</v>
      </c>
      <c r="L16" s="24" t="s">
        <v>183</v>
      </c>
      <c r="M16" s="23">
        <v>360600</v>
      </c>
      <c r="N16" s="23">
        <v>360600</v>
      </c>
      <c r="O16" s="23">
        <v>360600</v>
      </c>
      <c r="P16" s="23"/>
      <c r="Q16" s="23"/>
      <c r="R16" s="23"/>
      <c r="S16" s="23"/>
      <c r="T16" s="23"/>
      <c r="U16" s="23"/>
      <c r="V16" s="23"/>
      <c r="W16" s="23"/>
      <c r="X16" s="23"/>
      <c r="Y16" s="23"/>
    </row>
    <row r="17" ht="19.5" customHeight="1" spans="1:25">
      <c r="A17" s="24" t="s">
        <v>177</v>
      </c>
      <c r="B17" s="25" t="s">
        <v>63</v>
      </c>
      <c r="C17" s="24" t="s">
        <v>268</v>
      </c>
      <c r="D17" s="25" t="s">
        <v>302</v>
      </c>
      <c r="E17" s="192" t="s">
        <v>271</v>
      </c>
      <c r="F17" s="192" t="s">
        <v>302</v>
      </c>
      <c r="G17" s="24" t="s">
        <v>97</v>
      </c>
      <c r="H17" s="24" t="s">
        <v>98</v>
      </c>
      <c r="I17" s="24" t="s">
        <v>180</v>
      </c>
      <c r="J17" s="24" t="s">
        <v>181</v>
      </c>
      <c r="K17" s="24" t="s">
        <v>182</v>
      </c>
      <c r="L17" s="24" t="s">
        <v>183</v>
      </c>
      <c r="M17" s="23">
        <v>169200</v>
      </c>
      <c r="N17" s="23">
        <v>169200</v>
      </c>
      <c r="O17" s="23">
        <v>169200</v>
      </c>
      <c r="P17" s="23"/>
      <c r="Q17" s="23"/>
      <c r="R17" s="23"/>
      <c r="S17" s="23"/>
      <c r="T17" s="23"/>
      <c r="U17" s="23"/>
      <c r="V17" s="23"/>
      <c r="W17" s="23"/>
      <c r="X17" s="23"/>
      <c r="Y17" s="23"/>
    </row>
    <row r="18" ht="19.5" customHeight="1" spans="1:25">
      <c r="A18" s="193" t="s">
        <v>49</v>
      </c>
      <c r="B18" s="194"/>
      <c r="C18" s="194"/>
      <c r="D18" s="194"/>
      <c r="E18" s="194"/>
      <c r="F18" s="194"/>
      <c r="G18" s="195"/>
      <c r="H18" s="195"/>
      <c r="I18" s="195"/>
      <c r="J18" s="195"/>
      <c r="K18" s="195"/>
      <c r="L18" s="198"/>
      <c r="M18" s="23">
        <v>2344780</v>
      </c>
      <c r="N18" s="23">
        <v>2344780</v>
      </c>
      <c r="O18" s="23">
        <v>2344780</v>
      </c>
      <c r="P18" s="23"/>
      <c r="Q18" s="23"/>
      <c r="R18" s="23"/>
      <c r="S18" s="23"/>
      <c r="T18" s="23"/>
      <c r="U18" s="23"/>
      <c r="V18" s="23"/>
      <c r="W18" s="23"/>
      <c r="X18" s="23"/>
      <c r="Y18" s="23"/>
    </row>
  </sheetData>
  <mergeCells count="21">
    <mergeCell ref="A2:Y2"/>
    <mergeCell ref="A3:C3"/>
    <mergeCell ref="M4:Y4"/>
    <mergeCell ref="N5:P5"/>
    <mergeCell ref="Q5:S5"/>
    <mergeCell ref="T5:V5"/>
    <mergeCell ref="W5:Y5"/>
    <mergeCell ref="A18:L18"/>
    <mergeCell ref="A4:A6"/>
    <mergeCell ref="B4:B6"/>
    <mergeCell ref="C4:C6"/>
    <mergeCell ref="D4:D6"/>
    <mergeCell ref="E4:E6"/>
    <mergeCell ref="F4:F6"/>
    <mergeCell ref="G4:G6"/>
    <mergeCell ref="H4:H6"/>
    <mergeCell ref="I4:I6"/>
    <mergeCell ref="J4:J6"/>
    <mergeCell ref="K4:K6"/>
    <mergeCell ref="L4:L6"/>
    <mergeCell ref="M5:M6"/>
  </mergeCells>
  <pageMargins left="0.75" right="0.75" top="1" bottom="1" header="0.5" footer="0.5"/>
  <pageSetup paperSize="9" scale="27"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部门财政拨款收支预算总表</vt:lpstr>
      <vt:lpstr>部门一般公共预算支出预算表</vt:lpstr>
      <vt:lpstr>部门一般公共预算“三公”经费支出预算表</vt:lpstr>
      <vt:lpstr>部门基本支出预算表</vt:lpstr>
      <vt:lpstr>部门项目支出预算表（一）</vt:lpstr>
      <vt:lpstr>部门项目支出预算表（二）</vt:lpstr>
      <vt:lpstr>部门项目支出绩效目标表（本级）</vt:lpstr>
      <vt:lpstr>部门政府性基金预算支出预算表</vt:lpstr>
      <vt:lpstr>部门政府采购预算表</vt:lpstr>
      <vt:lpstr>部门政府购买服务预算表</vt:lpstr>
      <vt:lpstr>省对下转移支付预算表</vt:lpstr>
      <vt:lpstr>省对下对下转移支付绩效目标表</vt:lpstr>
      <vt:lpstr>部门新增资产配置表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2025-01-22T02:25:00Z</dcterms:created>
  <dcterms:modified xsi:type="dcterms:W3CDTF">2025-02-07T05:44:31Z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D0D45529C6B249CF8A7D44A8C062A32E</vt:lpwstr>
  </property>
  <property fmtid="{D5CDD505-2E9C-101B-9397-08002B2CF9AE}" pid="3" name="KSOProductBuildVer">
    <vt:lpwstr>2052-12.1.0.18276</vt:lpwstr>
  </property>
</Properties>
</file>