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04" firstSheet="6" activeTab="1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中央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中央转移支付补助项目支出预算表11!$A:$A,中央转移支付补助项目支出预算表11!$1:$1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<sst xmlns="http://schemas.openxmlformats.org/spreadsheetml/2006/main" count="1634" uniqueCount="563">
  <si>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</si>
  <si>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</si>
  <si>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</si>
  <si>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</si>
  <si>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</si>
  <si>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</si>
  <si>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</si>
  <si>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</si>
  <si>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</si>
  <si>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</si>
  <si>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</si>
  <si>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</si>
  <si>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</si>
  <si>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</si>
  <si>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</si>
  <si>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</si>
  <si>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</si>
  <si>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</si>
  <si>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</si>
  <si>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</si>
  <si>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</si>
  <si>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</si>
  <si>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</si>
  <si>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</si>
  <si>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</si>
  <si>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</si>
  <si>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</si>
  <si>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</si>
  <si>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</si>
  <si>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</si>
  <si>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</si>
  <si>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</si>
  <si>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</si>
  <si>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</si>
  <si>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</si>
  <si>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</si>
  <si>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</si>
  <si>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</si>
  <si>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</si>
  <si>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</si>
  <si>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</si>
  <si>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</si>
  <si>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</si>
  <si>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</si>
  <si>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</si>
  <si>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</si>
  <si>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</si>
  <si>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</si>
  <si>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</si>
  <si>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</si>
  <si>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</si>
  <si>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</si>
  <si>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</si>
  <si>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</si>
  <si>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</si>
  <si>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</si>
  <si>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</si>
  <si>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</si>
  <si>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</si>
  <si>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</si>
  <si>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</si>
  <si>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</si>
  <si>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</si>
  <si>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</si>
  <si>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</si>
  <si>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</si>
  <si>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</si>
  <si>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</si>
  <si>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</si>
  <si>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227</t>
  </si>
  <si>
    <t>昆明经济技术开发区综合保障服务中心</t>
  </si>
  <si>
    <t>227001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</si>
  <si>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</si>
  <si>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</si>
  <si>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</si>
  <si>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</si>
  <si>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</si>
  <si>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</si>
  <si>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</si>
  <si>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</si>
  <si>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</si>
  <si>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</si>
  <si>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</si>
  <si>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</si>
  <si>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</si>
  <si>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</si>
  <si>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</si>
  <si>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</si>
  <si>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</si>
  <si>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</si>
  <si>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</si>
  <si>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</si>
  <si>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</si>
  <si>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</si>
  <si>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</si>
  <si>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</si>
  <si>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</si>
  <si>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</si>
  <si>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</si>
  <si>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</si>
  <si>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</si>
  <si>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</si>
  <si>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2010350</t>
  </si>
  <si>
    <t>事业运行</t>
  </si>
  <si>
    <t>2010399</t>
  </si>
  <si>
    <t>其他政府办公厅（室）及相关机构事务支出</t>
  </si>
  <si>
    <t>20126</t>
  </si>
  <si>
    <t>档案事务</t>
  </si>
  <si>
    <t>2012604</t>
  </si>
  <si>
    <t>档案馆</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</si>
  <si>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</si>
  <si>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</si>
  <si>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</si>
  <si>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</si>
  <si>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</si>
  <si>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</si>
  <si>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</si>
  <si>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</si>
  <si>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</si>
  <si>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</si>
  <si>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</si>
  <si>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</si>
  <si>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</si>
  <si>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</si>
  <si>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</si>
  <si>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</si>
  <si>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</si>
  <si>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</si>
  <si>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</si>
  <si>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</si>
  <si>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</si>
  <si>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</si>
  <si>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</si>
  <si>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</si>
  <si>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</si>
  <si>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</si>
  <si>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</si>
  <si>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</si>
  <si>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</si>
  <si>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</si>
  <si>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</si>
  <si>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</si>
  <si>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</si>
  <si>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</si>
  <si>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</si>
  <si>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</si>
  <si>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</si>
  <si>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</si>
  <si>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</si>
  <si>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</si>
  <si>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</si>
  <si>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</si>
  <si>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</si>
  <si>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</si>
  <si>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</si>
  <si>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</si>
  <si>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</si>
  <si>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</si>
  <si>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</si>
  <si>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</si>
  <si>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</si>
  <si>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</si>
  <si>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</si>
  <si>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</si>
  <si>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</si>
  <si>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</si>
  <si>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</si>
  <si>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</si>
  <si>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</si>
  <si>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</si>
  <si>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</si>
  <si>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</si>
  <si>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</si>
  <si>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</si>
  <si>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</si>
  <si>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</si>
  <si>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</si>
  <si>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</si>
  <si>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</si>
  <si>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</si>
  <si>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</si>
  <si>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</si>
  <si>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</si>
  <si>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</si>
  <si>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</si>
  <si>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</si>
  <si>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</si>
  <si>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</si>
  <si>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</si>
  <si>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</si>
  <si>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</si>
  <si>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</si>
  <si>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</si>
  <si>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</si>
  <si>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</si>
  <si>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530184251100003623158</t>
  </si>
  <si>
    <t>事业人员绩效奖励</t>
  </si>
  <si>
    <t>30107</t>
  </si>
  <si>
    <t>绩效工资</t>
  </si>
  <si>
    <t>530184251100003623159</t>
  </si>
  <si>
    <t>社会保障缴费</t>
  </si>
  <si>
    <t>30108</t>
  </si>
  <si>
    <t>机关事业单位基本养老保险缴费</t>
  </si>
  <si>
    <t>30109</t>
  </si>
  <si>
    <t>职业年金缴费</t>
  </si>
  <si>
    <t>30110</t>
  </si>
  <si>
    <t>职工基本医疗保险缴费</t>
  </si>
  <si>
    <t>30112</t>
  </si>
  <si>
    <t>其他社会保障缴费</t>
  </si>
  <si>
    <t>530184251100003623160</t>
  </si>
  <si>
    <t>30113</t>
  </si>
  <si>
    <t>530184251100003623161</t>
  </si>
  <si>
    <t>应休未休带薪工作补贴</t>
  </si>
  <si>
    <t>30199</t>
  </si>
  <si>
    <t>其他工资福利支出</t>
  </si>
  <si>
    <t>530184251100003623163</t>
  </si>
  <si>
    <t>一般公用经费</t>
  </si>
  <si>
    <t>30201</t>
  </si>
  <si>
    <t>办公费</t>
  </si>
  <si>
    <t>30205</t>
  </si>
  <si>
    <t>水费</t>
  </si>
  <si>
    <t>30206</t>
  </si>
  <si>
    <t>电费</t>
  </si>
  <si>
    <t>30207</t>
  </si>
  <si>
    <t>邮电费</t>
  </si>
  <si>
    <t>30211</t>
  </si>
  <si>
    <t>差旅费</t>
  </si>
  <si>
    <t>30229</t>
  </si>
  <si>
    <t>福利费</t>
  </si>
  <si>
    <t>530184251100003623172</t>
  </si>
  <si>
    <t>事业人员基本支出工资</t>
  </si>
  <si>
    <t>30101</t>
  </si>
  <si>
    <t>基本工资</t>
  </si>
  <si>
    <t>30102</t>
  </si>
  <si>
    <t>津贴补贴</t>
  </si>
  <si>
    <t>30103</t>
  </si>
  <si>
    <t>奖金</t>
  </si>
  <si>
    <t>530184251100003623173</t>
  </si>
  <si>
    <t>公车购置及运维费</t>
  </si>
  <si>
    <t>30231</t>
  </si>
  <si>
    <t>公务用车运行维护费</t>
  </si>
  <si>
    <t>530184251100003623174</t>
  </si>
  <si>
    <t>工会经费</t>
  </si>
  <si>
    <t>30228</t>
  </si>
  <si>
    <t>预算05-1表</t>
  </si>
  <si>
    <t>项目分类</t>
  </si>
  <si>
    <t>项目单位</t>
  </si>
  <si>
    <t>经济科目编码</t>
  </si>
  <si>
    <t>经济科目名称</t>
  </si>
  <si>
    <t>本年拨款</t>
  </si>
  <si>
    <t>其中：本次下达</t>
  </si>
  <si>
    <t>专项业务类</t>
  </si>
  <si>
    <t>530184241100002872494</t>
  </si>
  <si>
    <t>档案管理经费</t>
  </si>
  <si>
    <t>530184251100003581821</t>
  </si>
  <si>
    <t>办公场地维修维护、修缮改造资金</t>
  </si>
  <si>
    <t>30227</t>
  </si>
  <si>
    <t>委托业务费</t>
  </si>
  <si>
    <t>530184251100003591369</t>
  </si>
  <si>
    <t>政府采购经费</t>
  </si>
  <si>
    <t>31002</t>
  </si>
  <si>
    <t>办公设备购置</t>
  </si>
  <si>
    <t>530184251100003594299</t>
  </si>
  <si>
    <t>综合保障服务中心绩效管理经费</t>
  </si>
  <si>
    <t>530184251100003598238</t>
  </si>
  <si>
    <t>管委会办公大楼、税局办公场地租赁及办税服务厅水电等运行经费</t>
  </si>
  <si>
    <t>30214</t>
  </si>
  <si>
    <t>租赁费</t>
  </si>
  <si>
    <t>530184251100003620909</t>
  </si>
  <si>
    <t>政府采购代理服务经费</t>
  </si>
  <si>
    <t>事业发展类</t>
  </si>
  <si>
    <t>530184251100003591444</t>
  </si>
  <si>
    <t>后勤服务外包资金</t>
  </si>
  <si>
    <t>预算05-2表</t>
  </si>
  <si>
    <t>项目年度绩效目标</t>
  </si>
  <si>
    <t>一级指标</t>
  </si>
  <si>
    <t>二级指标</t>
  </si>
  <si>
    <t>三级指标</t>
  </si>
  <si>
    <t>指标性质</t>
  </si>
  <si>
    <t>指标值</t>
  </si>
  <si>
    <t>度量单位</t>
  </si>
  <si>
    <t>指标属性</t>
  </si>
  <si>
    <t>指标内容</t>
  </si>
  <si>
    <t>根据关于印发《中国(云南)自由贸易试验区深化改革开放方案》昆明片区任务分工的通知(昆经开党笺〔2024〕1号)等文件的通知，后勤保障经费用于中心公共机构节能工作、标示标牌、设备维保、办公大楼增添日常物品、办公区域修缮、改造、维护，保障机关主体结构及附属设施正常运行。</t>
  </si>
  <si>
    <t>产出指标</t>
  </si>
  <si>
    <t>数量指标</t>
  </si>
  <si>
    <t>公共机构能源审计单位</t>
  </si>
  <si>
    <t>=</t>
  </si>
  <si>
    <t>1.00</t>
  </si>
  <si>
    <t>个</t>
  </si>
  <si>
    <t>定量指标</t>
  </si>
  <si>
    <t xml:space="preserve">公共机构能源审计单位达1个
</t>
  </si>
  <si>
    <t>节水型单位创建</t>
  </si>
  <si>
    <t xml:space="preserve">节水型单位创建达1个
</t>
  </si>
  <si>
    <t>干部职工工作牌制作</t>
  </si>
  <si>
    <t>&gt;=</t>
  </si>
  <si>
    <t>200</t>
  </si>
  <si>
    <t xml:space="preserve">干干部职工工作牌制作大于等于200个
</t>
  </si>
  <si>
    <t>办公大楼内更换绿植次</t>
  </si>
  <si>
    <t>次</t>
  </si>
  <si>
    <t xml:space="preserve">办公大楼内更换绿植大于等于5次
</t>
  </si>
  <si>
    <t>办理车辆通行证</t>
  </si>
  <si>
    <t>70</t>
  </si>
  <si>
    <t>张</t>
  </si>
  <si>
    <t xml:space="preserve">办理车辆通行证大于等于70张
</t>
  </si>
  <si>
    <t>报刊订阅</t>
  </si>
  <si>
    <t>90</t>
  </si>
  <si>
    <t>份</t>
  </si>
  <si>
    <t>报刊订阅大于等于90份</t>
  </si>
  <si>
    <t>制作纸杯</t>
  </si>
  <si>
    <t>60000</t>
  </si>
  <si>
    <t xml:space="preserve">制作纸杯大于等于60000个
</t>
  </si>
  <si>
    <t>制作纸箱</t>
  </si>
  <si>
    <t>2000</t>
  </si>
  <si>
    <t xml:space="preserve">制作纸箱大于等于2000个
</t>
  </si>
  <si>
    <t>制作信封</t>
  </si>
  <si>
    <t xml:space="preserve">制作信封大于等于2000个
</t>
  </si>
  <si>
    <t>制作区旗</t>
  </si>
  <si>
    <t>面</t>
  </si>
  <si>
    <t xml:space="preserve">制作区旗大于等于10面
</t>
  </si>
  <si>
    <t>质量指标</t>
  </si>
  <si>
    <t>项目工作完成率</t>
  </si>
  <si>
    <t>100</t>
  </si>
  <si>
    <t>%</t>
  </si>
  <si>
    <t xml:space="preserve">项目工作完成率100%
</t>
  </si>
  <si>
    <t>时效指标</t>
  </si>
  <si>
    <t>按时按量完成工作目标</t>
  </si>
  <si>
    <t>2025年1月至12月</t>
  </si>
  <si>
    <t>年</t>
  </si>
  <si>
    <t xml:space="preserve">反映按时按量完成工作目标
</t>
  </si>
  <si>
    <t>成本指标</t>
  </si>
  <si>
    <t>经济成本指标</t>
  </si>
  <si>
    <t>&lt;=</t>
  </si>
  <si>
    <t>1900000</t>
  </si>
  <si>
    <t>元</t>
  </si>
  <si>
    <t xml:space="preserve">实际成本与计划成本的比例，用以反映和考核项目的成本节约程度
</t>
  </si>
  <si>
    <t>效益指标</t>
  </si>
  <si>
    <t>社会效益</t>
  </si>
  <si>
    <t>保障机关正常运转，提升服务质量与效率</t>
  </si>
  <si>
    <t>有效提升</t>
  </si>
  <si>
    <t>是否</t>
  </si>
  <si>
    <t>定性指标</t>
  </si>
  <si>
    <t>保障中心正常运转，提升服务质量与效率</t>
  </si>
  <si>
    <t>可持续影响</t>
  </si>
  <si>
    <t>满足机关长期工作需求，持续推动机关工作高效开展</t>
  </si>
  <si>
    <t>持续推动</t>
  </si>
  <si>
    <t>是</t>
  </si>
  <si>
    <t>满意度指标</t>
  </si>
  <si>
    <t>服务对象满意度</t>
  </si>
  <si>
    <t>受益人群满意度</t>
  </si>
  <si>
    <t>80</t>
  </si>
  <si>
    <t>受益人群满意度大于等于80%</t>
  </si>
  <si>
    <t>根据《云南省省级机关购买后勤服务管理办法(试行)》、《综合保障服务中心申请开展后勤服务政府采购工作相关事项的请示》等文件，该经费用于支付5项工作:后勤、公共机构节能、标示标牌、办公大楼增添日常物品、管委会机关绿化管养，以做好管委会食堂、安保、会务及保洁等工作，为管委会机关正常运转提供后勤保障。</t>
  </si>
  <si>
    <t>房屋养护维护面积</t>
  </si>
  <si>
    <t>&gt;</t>
  </si>
  <si>
    <t>70000</t>
  </si>
  <si>
    <t>平方米</t>
  </si>
  <si>
    <t>房屋养护维护面积大于70000平方米</t>
  </si>
  <si>
    <t>设备、家具、消防系统运行维护区域</t>
  </si>
  <si>
    <t>设备、家具、消防系统运行维护区域大于70000平方米</t>
  </si>
  <si>
    <t>电梯运行维护数量</t>
  </si>
  <si>
    <t>部</t>
  </si>
  <si>
    <t>电梯运行维护数量6部</t>
  </si>
  <si>
    <t>餐饮服务保障用餐人数</t>
  </si>
  <si>
    <t>1000</t>
  </si>
  <si>
    <t>人</t>
  </si>
  <si>
    <t>餐饮服务保障用餐人数不少于1000人</t>
  </si>
  <si>
    <t>安全保卫服务覆盖区域</t>
  </si>
  <si>
    <t>安全保卫服务覆盖区域不少于70000平方米</t>
  </si>
  <si>
    <t>绿化服务覆盖区域</t>
  </si>
  <si>
    <t>20000</t>
  </si>
  <si>
    <t>绿化服务覆盖区域不少于20000平方米</t>
  </si>
  <si>
    <t>后勤工作完成率</t>
  </si>
  <si>
    <t>后勤工作完成率100%</t>
  </si>
  <si>
    <t>反映按时按量完成工作目标</t>
  </si>
  <si>
    <t>16280000</t>
  </si>
  <si>
    <t>实际成本与计划成本的比例，用以反映和考核项目的成本节约程度</t>
  </si>
  <si>
    <t>为机关正常运转提供后勤保障，促进可持续发展</t>
  </si>
  <si>
    <t>有效促进</t>
  </si>
  <si>
    <t>是/否</t>
  </si>
  <si>
    <t>积极响应“数字化、现代化”等国家相关要求，2024年支付档案数字化后数字档案馆建设软硬件设备升级及后续服务项目、档案数字化、年鉴编撰、档案托管、宣传培训、档案管理耗材费。加大档案管理相关宣传力度。</t>
  </si>
  <si>
    <t>编制经开区（自贸区）年鉴编印数量</t>
  </si>
  <si>
    <t>编制经开区（自贸区）年鉴编印数量不低于1000份</t>
  </si>
  <si>
    <t>档案数字化后档案库房软硬件设备升级建设清单</t>
  </si>
  <si>
    <t>29</t>
  </si>
  <si>
    <t>项</t>
  </si>
  <si>
    <t>档案数字化后档案库房软硬件设备升级建设清单包含29项建设</t>
  </si>
  <si>
    <t>购买消防器材</t>
  </si>
  <si>
    <t>验收合格率</t>
  </si>
  <si>
    <t>档案管理工作验收合格率达到100%</t>
  </si>
  <si>
    <t>项目计划完成时效</t>
  </si>
  <si>
    <t>2025年1月至12月完成部门目标</t>
  </si>
  <si>
    <t>1750000</t>
  </si>
  <si>
    <t>预算总成本控制在175万元内</t>
  </si>
  <si>
    <t>经济效益</t>
  </si>
  <si>
    <t>确保原始数据真实、准确，切实发挥档案管理服务地方经济</t>
  </si>
  <si>
    <t>有效</t>
  </si>
  <si>
    <t>维护数据真实情况，推动机关管理工作发展</t>
  </si>
  <si>
    <t>提高</t>
  </si>
  <si>
    <t>开展档案管理业务培训活动，提高档案管理工作效益</t>
  </si>
  <si>
    <t>持续</t>
  </si>
  <si>
    <t>受益人群满意度不低于80%</t>
  </si>
  <si>
    <t>根据云南省〔2020〕1号《云南省省级机关购买后勤服务管理办法》、昆经开党〔2023〕139号《关于印发昆明经济技术开发区 中国（云南）自由贸易试验区昆明片区党工委管委会调整机构设置实施方案》等文件，该经费用于支管委会办公大楼、税局办公场地租赁费、税局办公场地租赁及办税服务厅电费、水费等。</t>
  </si>
  <si>
    <t>1期房屋租赁面积</t>
  </si>
  <si>
    <t xml:space="preserve">36360.22 </t>
  </si>
  <si>
    <t>反映1期房屋租赁面积等于36360.22平方米，包括：招商大楼1-16层、会展中心、食堂(含连廊）、地下车库</t>
  </si>
  <si>
    <t>2期房屋租赁面积</t>
  </si>
  <si>
    <t xml:space="preserve">22401.92 </t>
  </si>
  <si>
    <t>反映2期房屋租赁面积等于22401.92平方米，包括：档案馆、地下车库负一至二层</t>
  </si>
  <si>
    <t>招商大楼第3层租赁面积</t>
  </si>
  <si>
    <t>1143.90</t>
  </si>
  <si>
    <t>反映招商大楼第3层租赁面积等于1143.90平方米</t>
  </si>
  <si>
    <t>招商大楼第4层租赁面积</t>
  </si>
  <si>
    <t xml:space="preserve">1152.79 </t>
  </si>
  <si>
    <t>反映招商大楼第4层租赁面积等于1152.79平方米</t>
  </si>
  <si>
    <t>招商大楼第5层</t>
  </si>
  <si>
    <t>908.83</t>
  </si>
  <si>
    <t>反映招商大楼第5层等于908.83平方米</t>
  </si>
  <si>
    <t>招商大楼 17-19层租赁面积</t>
  </si>
  <si>
    <t xml:space="preserve">3407.95 </t>
  </si>
  <si>
    <t>反映招商大楼 17-19层租赁面积等于3407.95平方米</t>
  </si>
  <si>
    <t>12号孵化器厂房第 4、5 层租赁面积</t>
  </si>
  <si>
    <t>3696.4</t>
  </si>
  <si>
    <t>反映12号孵化器厂房第 4、5 层租赁面积等于3696.4平方米</t>
  </si>
  <si>
    <t>12号标准厂房第1层租赁面积</t>
  </si>
  <si>
    <t>1247.39</t>
  </si>
  <si>
    <t>反映12号标准厂房第1层租赁面积等于1247.39平方米</t>
  </si>
  <si>
    <t>支付完成率</t>
  </si>
  <si>
    <t xml:space="preserve">支付完成率100%，支付完成率=支付完成金额/支付总金额*100%
</t>
  </si>
  <si>
    <t>按资金计划进行支付</t>
  </si>
  <si>
    <t>2025年1月至12月按资金计划进行支付</t>
  </si>
  <si>
    <t>7,344,000.00</t>
  </si>
  <si>
    <t>实际成本与计划成本的比例，用以反映和考核项目的成本节约程度。</t>
  </si>
  <si>
    <t>营造良好的辖区环境，提高服务质量，促进经济发展</t>
  </si>
  <si>
    <t>保质保量完成工作，促进各项事业持续发展</t>
  </si>
  <si>
    <t>群众满意度</t>
  </si>
  <si>
    <t>群众满意度大于等于80%</t>
  </si>
  <si>
    <t>工作人员满意度</t>
  </si>
  <si>
    <t>工作人员满意度大于等于80%</t>
  </si>
  <si>
    <t>根据《云南省人民政府办公厅关于印发云南省政府集中采购目录及标准(2024年版)的通知》(云政办函〔2024]7号)文件要求，经开区严格按照文件要求，明确由综合保障服务中心通过采购服务方式确定了社会代理机构云南中云招标咨询有限公司(统一社会信用代码:91530102MA6N5FX15W)代理经开区集采项目，更好推进经开区集采项目。</t>
  </si>
  <si>
    <t>委托代理机构</t>
  </si>
  <si>
    <t>家</t>
  </si>
  <si>
    <t>委托代理机构1家</t>
  </si>
  <si>
    <t>服务考核合格率</t>
  </si>
  <si>
    <t>服务考核合格率100%</t>
  </si>
  <si>
    <t>计划目标完成时间</t>
  </si>
  <si>
    <t>2025年12月31日前</t>
  </si>
  <si>
    <t xml:space="preserve">计划目标完成时间2025年12月31日前
</t>
  </si>
  <si>
    <t>586000</t>
  </si>
  <si>
    <t xml:space="preserve">经济成本不超过586000元
</t>
  </si>
  <si>
    <t>减少重复招标、谈判等环节，降低采购成本</t>
  </si>
  <si>
    <t>有效降低</t>
  </si>
  <si>
    <t>提供专业化服务，优化采购资源配置</t>
  </si>
  <si>
    <t>持续优化</t>
  </si>
  <si>
    <t>采购单位满意度</t>
  </si>
  <si>
    <t>采购单位满意度不小于80%</t>
  </si>
  <si>
    <t>完善单位整体、项目绩效指标及绩效目标预算申报，制定建立绩效指标和标准体系，完善单位制度，降低单位资金使用风险。</t>
  </si>
  <si>
    <t>委托第三方服务单位</t>
  </si>
  <si>
    <t>计划目标完成时间2025年12月31日前</t>
  </si>
  <si>
    <t>90000</t>
  </si>
  <si>
    <t>经济成本不超过90000元</t>
  </si>
  <si>
    <t>提升预算资金绩效，降低单位资金使用风险</t>
  </si>
  <si>
    <t>单位工作人员满意度</t>
  </si>
  <si>
    <t>单位工作人员满意度不低于80%</t>
  </si>
  <si>
    <t>用于采购信创电脑、信创A4彩色多功能一体机、信创A3黑白复印机。</t>
  </si>
  <si>
    <t>购买信创电脑</t>
  </si>
  <si>
    <t>套</t>
  </si>
  <si>
    <t>购买信创电脑2套</t>
  </si>
  <si>
    <t>购买信创A4彩色多功能一体机</t>
  </si>
  <si>
    <t>台</t>
  </si>
  <si>
    <t>购买信创A4彩色多功能一体机1台得</t>
  </si>
  <si>
    <t>购买信创A3黑白复印机</t>
  </si>
  <si>
    <t>购买信创A3黑白复印机1套</t>
  </si>
  <si>
    <t>验收通过率</t>
  </si>
  <si>
    <t>设备采购全部通过单位验收，反映采购完成质量，验收通过率=采购验收通过数/采购验收总数*100%</t>
  </si>
  <si>
    <t>设备采购完成时间</t>
  </si>
  <si>
    <t>2025年12月31日前完成本年度工作</t>
  </si>
  <si>
    <t>50,000.00</t>
  </si>
  <si>
    <t>确保机关日常运行工作有效开展，保障顺利开展各项工作，提升辖区工作效率提供支持。</t>
  </si>
  <si>
    <t>加强政府采购程序执行管理，持续推进单位采购合法合规</t>
  </si>
  <si>
    <t>持续推进</t>
  </si>
  <si>
    <t>预算06表</t>
  </si>
  <si>
    <t>政府性基金预算支出预算表</t>
  </si>
  <si>
    <t>单位名称：昆明市发展和改革委员会</t>
  </si>
  <si>
    <t>政府性基金预算支出</t>
  </si>
  <si>
    <t>本单位不涉及政府性基金预算，本表数据为空。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</si>
  <si>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</si>
  <si>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</si>
  <si>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</si>
  <si>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</si>
  <si>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</si>
  <si>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</si>
  <si>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</si>
  <si>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</si>
  <si>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</si>
  <si>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</si>
  <si>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</si>
  <si>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其他办公设备</t>
  </si>
  <si>
    <t>C22990000 其他会议、展览、住宿和餐饮服务</t>
  </si>
  <si>
    <t>C1804010201 机动车保险服务</t>
  </si>
  <si>
    <t>C23120301 车辆维修和保养服务</t>
  </si>
  <si>
    <t>C23120302 车辆加油、添加燃料服务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</si>
  <si>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</si>
  <si>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</si>
  <si>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</si>
  <si>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</si>
  <si>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</si>
  <si>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</si>
  <si>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</si>
  <si>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</si>
  <si>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B1102物业管理服务</t>
  </si>
  <si>
    <t>B政府履职辅助性服务</t>
  </si>
  <si>
    <t>201一般公共服务支出</t>
  </si>
  <si>
    <t>后勤服务外包</t>
  </si>
  <si>
    <t>B1101维修保养服务</t>
  </si>
  <si>
    <t>公务用车维修</t>
  </si>
  <si>
    <t>公务用车保险</t>
  </si>
  <si>
    <t>公务用车油料</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</si>
  <si>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</si>
  <si>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</si>
  <si>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</si>
  <si>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</si>
  <si>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</si>
  <si>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</si>
  <si>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</si>
  <si>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</si>
  <si>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</si>
  <si>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</si>
  <si>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</si>
  <si>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</si>
  <si>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</si>
  <si>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</si>
  <si>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</si>
  <si>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</si>
  <si>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</si>
  <si>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</si>
  <si>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</si>
  <si>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</si>
  <si>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</si>
  <si>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</si>
  <si>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</si>
  <si>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本单位不涉及对下转移支付预算，本表数据为空。</t>
  </si>
  <si>
    <t>预算09-2表</t>
  </si>
  <si>
    <t xml:space="preserve">预算10表
</t>
  </si>
  <si>
    <t>资产类别</t>
  </si>
  <si>
    <t>资产分类代码.名称</t>
  </si>
  <si>
    <t>资产名称</t>
  </si>
  <si>
    <t>计量单位</t>
  </si>
  <si>
    <t>财政部门批复数（元）</t>
  </si>
  <si>
    <t>单价</t>
  </si>
  <si>
    <t>金额</t>
  </si>
  <si>
    <t>本单位不涉及新增资产配置预算，本表数据为空。</t>
  </si>
  <si>
    <t>预算11表</t>
  </si>
  <si>
    <t>2025年中央转移支付补助项目支出预算表</t>
  </si>
  <si>
    <t>单位名称：昆明经济技术开发区综合保障服务中心</t>
  </si>
  <si>
    <t>上级补助</t>
  </si>
  <si>
    <t>本单位不涉及中央转移支付补助项目支出预算，本表数据为空。</t>
  </si>
  <si>
    <t>预算12表</t>
  </si>
  <si>
    <t>项目级次</t>
  </si>
  <si>
    <t>311 专项业务类</t>
  </si>
  <si>
    <t>本级</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</si>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</sst>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hh:mm:ss"/>
    <numFmt numFmtId="178" formatCode="yyyy\-mm\-dd"/>
    <numFmt numFmtId="179" formatCode="#,##0.00;\-#,##0.00;;@"/>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17" fillId="0" borderId="7">
      <alignment horizontal="right" vertical="center"/>
    </xf>
    <xf numFmtId="0" fontId="15"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178" fontId="17" fillId="0" borderId="7">
      <alignment horizontal="right" vertical="center"/>
    </xf>
    <xf numFmtId="0" fontId="21" fillId="0" borderId="0" applyNumberFormat="0" applyFill="0" applyBorder="0" applyAlignment="0" applyProtection="0">
      <alignment vertical="center"/>
    </xf>
    <xf numFmtId="0" fontId="0" fillId="8" borderId="15"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19" fillId="10" borderId="0" applyNumberFormat="0" applyBorder="0" applyAlignment="0" applyProtection="0">
      <alignment vertical="center"/>
    </xf>
    <xf numFmtId="0" fontId="22" fillId="0" borderId="17" applyNumberFormat="0" applyFill="0" applyAlignment="0" applyProtection="0">
      <alignment vertical="center"/>
    </xf>
    <xf numFmtId="0" fontId="19" fillId="11" borderId="0" applyNumberFormat="0" applyBorder="0" applyAlignment="0" applyProtection="0">
      <alignment vertical="center"/>
    </xf>
    <xf numFmtId="0" fontId="28" fillId="12" borderId="18" applyNumberFormat="0" applyAlignment="0" applyProtection="0">
      <alignment vertical="center"/>
    </xf>
    <xf numFmtId="0" fontId="29" fillId="12" borderId="14" applyNumberFormat="0" applyAlignment="0" applyProtection="0">
      <alignment vertical="center"/>
    </xf>
    <xf numFmtId="0" fontId="30" fillId="13" borderId="19" applyNumberFormat="0" applyAlignment="0" applyProtection="0">
      <alignment vertical="center"/>
    </xf>
    <xf numFmtId="0" fontId="15"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10" fontId="17" fillId="0" borderId="7">
      <alignment horizontal="right" vertical="center"/>
    </xf>
    <xf numFmtId="0" fontId="15" fillId="18" borderId="0" applyNumberFormat="0" applyBorder="0" applyAlignment="0" applyProtection="0">
      <alignment vertical="center"/>
    </xf>
    <xf numFmtId="0" fontId="19"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9" fillId="28" borderId="0" applyNumberFormat="0" applyBorder="0" applyAlignment="0" applyProtection="0">
      <alignment vertical="center"/>
    </xf>
    <xf numFmtId="0" fontId="15"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5" fillId="32" borderId="0" applyNumberFormat="0" applyBorder="0" applyAlignment="0" applyProtection="0">
      <alignment vertical="center"/>
    </xf>
    <xf numFmtId="0" fontId="19" fillId="33" borderId="0" applyNumberFormat="0" applyBorder="0" applyAlignment="0" applyProtection="0">
      <alignment vertical="center"/>
    </xf>
    <xf numFmtId="179" fontId="17" fillId="0" borderId="7">
      <alignment horizontal="right" vertical="center"/>
    </xf>
    <xf numFmtId="49" fontId="17" fillId="0" borderId="7">
      <alignment horizontal="left" vertical="center" wrapText="1"/>
    </xf>
    <xf numFmtId="179" fontId="17" fillId="0" borderId="7">
      <alignment horizontal="right" vertical="center"/>
    </xf>
    <xf numFmtId="176" fontId="17" fillId="0" borderId="7">
      <alignment horizontal="right" vertical="center"/>
    </xf>
    <xf numFmtId="180" fontId="17" fillId="0" borderId="7">
      <alignment horizontal="right" vertical="center"/>
    </xf>
  </cellStyleXfs>
  <cellXfs count="199">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0"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7" xfId="0" applyFont="1" applyBorder="1" applyAlignment="1" applyProtection="1">
      <alignment horizontal="left" vertical="center" wrapText="1"/>
      <protection locked="0"/>
    </xf>
    <xf numFmtId="179"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1" fillId="0" borderId="0" xfId="0" applyFont="1" applyBorder="1" applyAlignment="1" applyProtection="1">
      <alignment horizontal="right" vertical="center"/>
      <protection locked="0"/>
    </xf>
    <xf numFmtId="0" fontId="1" fillId="0" borderId="0" xfId="0" applyFont="1" applyBorder="1" applyAlignment="1" applyProtection="1">
      <alignment horizontal="right"/>
      <protection locked="0"/>
    </xf>
    <xf numFmtId="0" fontId="1" fillId="0" borderId="7" xfId="0" applyFont="1" applyBorder="1" applyAlignment="1" applyProtection="1">
      <alignment horizontal="center" vertical="center"/>
      <protection locked="0"/>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2" borderId="1" xfId="0" applyFont="1" applyFill="1" applyBorder="1" applyAlignment="1">
      <alignment horizontal="center" vertical="center"/>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2" fillId="2" borderId="4" xfId="0" applyFont="1" applyFill="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9"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14" sqref="B14"/>
    </sheetView>
  </sheetViews>
  <sheetFormatPr defaultColWidth="8.575" defaultRowHeight="12.75" customHeight="1" outlineLevelCol="3"/>
  <cols>
    <col min="1" max="4" width="41" customWidth="1"/>
  </cols>
  <sheetData>
    <row r="1" ht="15" customHeight="1" spans="1:4">
      <c r="A1" s="47"/>
      <c r="B1" s="47"/>
      <c r="C1" s="47"/>
      <c r="D1" s="65" t="s">
        <v>0</v>
      </c>
    </row>
    <row r="2" ht="41.25" customHeight="1" spans="1:1">
      <c r="A2" s="42" t="str">
        <f>"2025"&amp;"年部门财务收支预算总表"</f>
        <v>2025年部门财务收支预算总表</v>
      </c>
    </row>
    <row r="3" ht="17.25" customHeight="1" spans="1:4">
      <c r="A3" s="45" t="str">
        <f>"单位名称："&amp;"昆明经济技术开发区综合保障服务中心"</f>
        <v>单位名称：昆明经济技术开发区综合保障服务中心</v>
      </c>
      <c r="B3" s="163"/>
      <c r="D3" s="143"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32">
        <v>41325632.12</v>
      </c>
      <c r="C6" s="166" t="s">
        <v>8</v>
      </c>
      <c r="D6" s="32">
        <v>38249632.12</v>
      </c>
    </row>
    <row r="7" ht="17.25" customHeight="1" spans="1:4">
      <c r="A7" s="166" t="s">
        <v>9</v>
      </c>
      <c r="B7" s="32"/>
      <c r="C7" s="166" t="s">
        <v>10</v>
      </c>
      <c r="D7" s="32"/>
    </row>
    <row r="8" ht="17.25" customHeight="1" spans="1:4">
      <c r="A8" s="166" t="s">
        <v>11</v>
      </c>
      <c r="B8" s="32"/>
      <c r="C8" s="198" t="s">
        <v>12</v>
      </c>
      <c r="D8" s="32"/>
    </row>
    <row r="9" ht="17.25" customHeight="1" spans="1:4">
      <c r="A9" s="166" t="s">
        <v>13</v>
      </c>
      <c r="B9" s="32"/>
      <c r="C9" s="198" t="s">
        <v>14</v>
      </c>
      <c r="D9" s="32"/>
    </row>
    <row r="10" ht="17.25" customHeight="1" spans="1:4">
      <c r="A10" s="166" t="s">
        <v>15</v>
      </c>
      <c r="B10" s="32"/>
      <c r="C10" s="198" t="s">
        <v>16</v>
      </c>
      <c r="D10" s="32"/>
    </row>
    <row r="11" ht="17.25" customHeight="1" spans="1:4">
      <c r="A11" s="166" t="s">
        <v>17</v>
      </c>
      <c r="B11" s="32"/>
      <c r="C11" s="198" t="s">
        <v>18</v>
      </c>
      <c r="D11" s="32"/>
    </row>
    <row r="12" ht="17.25" customHeight="1" spans="1:4">
      <c r="A12" s="166" t="s">
        <v>19</v>
      </c>
      <c r="B12" s="32"/>
      <c r="C12" s="31" t="s">
        <v>20</v>
      </c>
      <c r="D12" s="32"/>
    </row>
    <row r="13" ht="17.25" customHeight="1" spans="1:4">
      <c r="A13" s="166" t="s">
        <v>21</v>
      </c>
      <c r="B13" s="32"/>
      <c r="C13" s="31" t="s">
        <v>22</v>
      </c>
      <c r="D13" s="32">
        <v>1550000</v>
      </c>
    </row>
    <row r="14" ht="17.25" customHeight="1" spans="1:4">
      <c r="A14" s="166" t="s">
        <v>23</v>
      </c>
      <c r="B14" s="32"/>
      <c r="C14" s="31" t="s">
        <v>24</v>
      </c>
      <c r="D14" s="32">
        <v>650000</v>
      </c>
    </row>
    <row r="15" ht="17.25" customHeight="1" spans="1:4">
      <c r="A15" s="166" t="s">
        <v>25</v>
      </c>
      <c r="B15" s="32"/>
      <c r="C15" s="31" t="s">
        <v>26</v>
      </c>
      <c r="D15" s="32"/>
    </row>
    <row r="16" ht="17.25" customHeight="1" spans="1:4">
      <c r="A16" s="148"/>
      <c r="B16" s="32"/>
      <c r="C16" s="31" t="s">
        <v>27</v>
      </c>
      <c r="D16" s="32"/>
    </row>
    <row r="17" ht="17.25" customHeight="1" spans="1:4">
      <c r="A17" s="167"/>
      <c r="B17" s="32"/>
      <c r="C17" s="31" t="s">
        <v>28</v>
      </c>
      <c r="D17" s="32"/>
    </row>
    <row r="18" ht="17.25" customHeight="1" spans="1:4">
      <c r="A18" s="167"/>
      <c r="B18" s="32"/>
      <c r="C18" s="31" t="s">
        <v>29</v>
      </c>
      <c r="D18" s="32"/>
    </row>
    <row r="19" ht="17.25" customHeight="1" spans="1:4">
      <c r="A19" s="167"/>
      <c r="B19" s="32"/>
      <c r="C19" s="31" t="s">
        <v>30</v>
      </c>
      <c r="D19" s="32"/>
    </row>
    <row r="20" ht="17.25" customHeight="1" spans="1:4">
      <c r="A20" s="167"/>
      <c r="B20" s="32"/>
      <c r="C20" s="31" t="s">
        <v>31</v>
      </c>
      <c r="D20" s="32"/>
    </row>
    <row r="21" ht="17.25" customHeight="1" spans="1:4">
      <c r="A21" s="167"/>
      <c r="B21" s="32"/>
      <c r="C21" s="31" t="s">
        <v>32</v>
      </c>
      <c r="D21" s="32"/>
    </row>
    <row r="22" ht="17.25" customHeight="1" spans="1:4">
      <c r="A22" s="167"/>
      <c r="B22" s="32"/>
      <c r="C22" s="31" t="s">
        <v>33</v>
      </c>
      <c r="D22" s="32"/>
    </row>
    <row r="23" ht="17.25" customHeight="1" spans="1:4">
      <c r="A23" s="167"/>
      <c r="B23" s="32"/>
      <c r="C23" s="31" t="s">
        <v>34</v>
      </c>
      <c r="D23" s="32"/>
    </row>
    <row r="24" ht="17.25" customHeight="1" spans="1:4">
      <c r="A24" s="167"/>
      <c r="B24" s="32"/>
      <c r="C24" s="31" t="s">
        <v>35</v>
      </c>
      <c r="D24" s="32">
        <v>876000</v>
      </c>
    </row>
    <row r="25" ht="17.25" customHeight="1" spans="1:4">
      <c r="A25" s="167"/>
      <c r="B25" s="32"/>
      <c r="C25" s="31" t="s">
        <v>36</v>
      </c>
      <c r="D25" s="32"/>
    </row>
    <row r="26" ht="17.25" customHeight="1" spans="1:4">
      <c r="A26" s="167"/>
      <c r="B26" s="32"/>
      <c r="C26" s="148" t="s">
        <v>37</v>
      </c>
      <c r="D26" s="32"/>
    </row>
    <row r="27" ht="17.25" customHeight="1" spans="1:4">
      <c r="A27" s="167"/>
      <c r="B27" s="32"/>
      <c r="C27" s="31" t="s">
        <v>38</v>
      </c>
      <c r="D27" s="32"/>
    </row>
    <row r="28" ht="16.5" customHeight="1" spans="1:4">
      <c r="A28" s="167"/>
      <c r="B28" s="32"/>
      <c r="C28" s="31" t="s">
        <v>39</v>
      </c>
      <c r="D28" s="32"/>
    </row>
    <row r="29" ht="16.5" customHeight="1" spans="1:4">
      <c r="A29" s="167"/>
      <c r="B29" s="32"/>
      <c r="C29" s="148" t="s">
        <v>40</v>
      </c>
      <c r="D29" s="32"/>
    </row>
    <row r="30" ht="17.25" customHeight="1" spans="1:4">
      <c r="A30" s="167"/>
      <c r="B30" s="32"/>
      <c r="C30" s="148" t="s">
        <v>41</v>
      </c>
      <c r="D30" s="32"/>
    </row>
    <row r="31" ht="17.25" customHeight="1" spans="1:4">
      <c r="A31" s="167"/>
      <c r="B31" s="32"/>
      <c r="C31" s="31" t="s">
        <v>42</v>
      </c>
      <c r="D31" s="32"/>
    </row>
    <row r="32" ht="16.5" customHeight="1" spans="1:4">
      <c r="A32" s="167" t="s">
        <v>43</v>
      </c>
      <c r="B32" s="32">
        <v>41325632.12</v>
      </c>
      <c r="C32" s="167" t="s">
        <v>44</v>
      </c>
      <c r="D32" s="32">
        <v>41325632.12</v>
      </c>
    </row>
    <row r="33" ht="16.5" customHeight="1" spans="1:4">
      <c r="A33" s="148" t="s">
        <v>45</v>
      </c>
      <c r="B33" s="32"/>
      <c r="C33" s="148" t="s">
        <v>46</v>
      </c>
      <c r="D33" s="32"/>
    </row>
    <row r="34" ht="16.5" customHeight="1" spans="1:4">
      <c r="A34" s="31" t="s">
        <v>47</v>
      </c>
      <c r="B34" s="32"/>
      <c r="C34" s="31" t="s">
        <v>47</v>
      </c>
      <c r="D34" s="32"/>
    </row>
    <row r="35" ht="16.5" customHeight="1" spans="1:4">
      <c r="A35" s="31" t="s">
        <v>48</v>
      </c>
      <c r="B35" s="32"/>
      <c r="C35" s="31" t="s">
        <v>49</v>
      </c>
      <c r="D35" s="32"/>
    </row>
    <row r="36" ht="16.5" customHeight="1" spans="1:4">
      <c r="A36" s="168" t="s">
        <v>50</v>
      </c>
      <c r="B36" s="32">
        <v>41325632.12</v>
      </c>
      <c r="C36" s="168" t="s">
        <v>51</v>
      </c>
      <c r="D36" s="32">
        <v>41325632.12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1" sqref="A11"/>
    </sheetView>
  </sheetViews>
  <sheetFormatPr defaultColWidth="9.13333333333333" defaultRowHeight="14.25" customHeight="1" outlineLevelCol="5"/>
  <cols>
    <col min="1" max="1" width="32.1333333333333" customWidth="1"/>
    <col min="2" max="2" width="20.7083333333333" customWidth="1"/>
    <col min="3" max="3" width="32.1333333333333" customWidth="1"/>
    <col min="4" max="4" width="27.7083333333333" customWidth="1"/>
    <col min="5" max="6" width="36.7083333333333" customWidth="1"/>
  </cols>
  <sheetData>
    <row r="1" ht="12" customHeight="1" spans="1:6">
      <c r="A1" s="120">
        <v>1</v>
      </c>
      <c r="B1" s="121">
        <v>0</v>
      </c>
      <c r="C1" s="120">
        <v>1</v>
      </c>
      <c r="D1" s="122"/>
      <c r="E1" s="122"/>
      <c r="F1" s="119" t="s">
        <v>481</v>
      </c>
    </row>
    <row r="2" ht="42" customHeight="1" spans="1:6">
      <c r="A2" s="123" t="str">
        <f>"2025"&amp;"年部门政府性基金预算支出预算表"</f>
        <v>2025年部门政府性基金预算支出预算表</v>
      </c>
      <c r="B2" s="123" t="s">
        <v>482</v>
      </c>
      <c r="C2" s="124"/>
      <c r="D2" s="125"/>
      <c r="E2" s="125"/>
      <c r="F2" s="125"/>
    </row>
    <row r="3" ht="13.5" customHeight="1" spans="1:6">
      <c r="A3" s="4" t="str">
        <f>"单位名称："&amp;"昆明经济技术开发区综合保障服务中心"</f>
        <v>单位名称：昆明经济技术开发区综合保障服务中心</v>
      </c>
      <c r="B3" s="4" t="s">
        <v>483</v>
      </c>
      <c r="C3" s="120"/>
      <c r="D3" s="122"/>
      <c r="E3" s="122"/>
      <c r="F3" s="119" t="s">
        <v>1</v>
      </c>
    </row>
    <row r="4" ht="19.5" customHeight="1" spans="1:6">
      <c r="A4" s="126" t="s">
        <v>178</v>
      </c>
      <c r="B4" s="127" t="s">
        <v>73</v>
      </c>
      <c r="C4" s="126" t="s">
        <v>74</v>
      </c>
      <c r="D4" s="10" t="s">
        <v>484</v>
      </c>
      <c r="E4" s="11"/>
      <c r="F4" s="12"/>
    </row>
    <row r="5" ht="18.75" customHeight="1" spans="1:6">
      <c r="A5" s="128"/>
      <c r="B5" s="129"/>
      <c r="C5" s="128"/>
      <c r="D5" s="15" t="s">
        <v>55</v>
      </c>
      <c r="E5" s="10" t="s">
        <v>76</v>
      </c>
      <c r="F5" s="15" t="s">
        <v>77</v>
      </c>
    </row>
    <row r="6" ht="18.75" customHeight="1" spans="1:6">
      <c r="A6" s="69">
        <v>1</v>
      </c>
      <c r="B6" s="130" t="s">
        <v>84</v>
      </c>
      <c r="C6" s="69">
        <v>3</v>
      </c>
      <c r="D6" s="131">
        <v>4</v>
      </c>
      <c r="E6" s="131">
        <v>5</v>
      </c>
      <c r="F6" s="131">
        <v>6</v>
      </c>
    </row>
    <row r="7" ht="21" customHeight="1" spans="1:6">
      <c r="A7" s="20"/>
      <c r="B7" s="20"/>
      <c r="C7" s="20"/>
      <c r="D7" s="32"/>
      <c r="E7" s="32"/>
      <c r="F7" s="32"/>
    </row>
    <row r="8" ht="21" customHeight="1" spans="1:6">
      <c r="A8" s="20"/>
      <c r="B8" s="20"/>
      <c r="C8" s="20"/>
      <c r="D8" s="32"/>
      <c r="E8" s="32"/>
      <c r="F8" s="32"/>
    </row>
    <row r="9" ht="18.75" customHeight="1" spans="1:6">
      <c r="A9" s="132" t="s">
        <v>168</v>
      </c>
      <c r="B9" s="132" t="s">
        <v>168</v>
      </c>
      <c r="C9" s="133" t="s">
        <v>168</v>
      </c>
      <c r="D9" s="32"/>
      <c r="E9" s="32"/>
      <c r="F9" s="32"/>
    </row>
    <row r="11" customHeight="1" spans="1:1">
      <c r="A11" t="s">
        <v>485</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6"/>
  <sheetViews>
    <sheetView showZeros="0" workbookViewId="0">
      <selection activeCell="A11" sqref="A11:D14"/>
    </sheetView>
  </sheetViews>
  <sheetFormatPr defaultColWidth="9.13333333333333" defaultRowHeight="14.25" customHeight="1"/>
  <cols>
    <col min="1" max="2" width="32.575" customWidth="1"/>
    <col min="3" max="3" width="41.1333333333333" customWidth="1"/>
    <col min="4" max="4" width="21.7083333333333" customWidth="1"/>
    <col min="5" max="5" width="35.2833333333333" customWidth="1"/>
    <col min="6" max="6" width="7.70833333333333" customWidth="1"/>
    <col min="7" max="7" width="11.1333333333333" customWidth="1"/>
    <col min="8" max="8" width="13.2833333333333" customWidth="1"/>
    <col min="9" max="18" width="20" customWidth="1"/>
    <col min="19" max="19" width="19.8583333333333" customWidth="1"/>
  </cols>
  <sheetData>
    <row r="1" ht="15.75" customHeight="1" spans="2:19">
      <c r="B1" s="85"/>
      <c r="C1" s="85"/>
      <c r="R1" s="2"/>
      <c r="S1" s="2" t="s">
        <v>486</v>
      </c>
    </row>
    <row r="2" ht="41.25" customHeight="1" spans="1:19">
      <c r="A2" s="74" t="str">
        <f>"2025"&amp;"年部门政府采购预算表"</f>
        <v>2025年部门政府采购预算表</v>
      </c>
      <c r="B2" s="67"/>
      <c r="C2" s="67"/>
      <c r="D2" s="3"/>
      <c r="E2" s="3"/>
      <c r="F2" s="3"/>
      <c r="G2" s="3"/>
      <c r="H2" s="3"/>
      <c r="I2" s="3"/>
      <c r="J2" s="3"/>
      <c r="K2" s="3"/>
      <c r="L2" s="3"/>
      <c r="M2" s="67"/>
      <c r="N2" s="3"/>
      <c r="O2" s="3"/>
      <c r="P2" s="67"/>
      <c r="Q2" s="3"/>
      <c r="R2" s="67"/>
      <c r="S2" s="67"/>
    </row>
    <row r="3" ht="18.75" customHeight="1" spans="1:19">
      <c r="A3" s="112" t="str">
        <f>"单位名称："&amp;"昆明经济技术开发区综合保障服务中心"</f>
        <v>单位名称：昆明经济技术开发区综合保障服务中心</v>
      </c>
      <c r="B3" s="87"/>
      <c r="C3" s="87"/>
      <c r="D3" s="6"/>
      <c r="E3" s="6"/>
      <c r="F3" s="6"/>
      <c r="G3" s="6"/>
      <c r="H3" s="6"/>
      <c r="I3" s="6"/>
      <c r="J3" s="6"/>
      <c r="K3" s="6"/>
      <c r="L3" s="6"/>
      <c r="R3" s="7"/>
      <c r="S3" s="119" t="s">
        <v>1</v>
      </c>
    </row>
    <row r="4" ht="15.75" customHeight="1" spans="1:19">
      <c r="A4" s="9" t="s">
        <v>177</v>
      </c>
      <c r="B4" s="88" t="s">
        <v>178</v>
      </c>
      <c r="C4" s="88" t="s">
        <v>487</v>
      </c>
      <c r="D4" s="89" t="s">
        <v>488</v>
      </c>
      <c r="E4" s="89" t="s">
        <v>489</v>
      </c>
      <c r="F4" s="89" t="s">
        <v>490</v>
      </c>
      <c r="G4" s="89" t="s">
        <v>491</v>
      </c>
      <c r="H4" s="89" t="s">
        <v>492</v>
      </c>
      <c r="I4" s="102" t="s">
        <v>185</v>
      </c>
      <c r="J4" s="102"/>
      <c r="K4" s="102"/>
      <c r="L4" s="102"/>
      <c r="M4" s="103"/>
      <c r="N4" s="102"/>
      <c r="O4" s="102"/>
      <c r="P4" s="82"/>
      <c r="Q4" s="102"/>
      <c r="R4" s="103"/>
      <c r="S4" s="83"/>
    </row>
    <row r="5" ht="17.25" customHeight="1" spans="1:19">
      <c r="A5" s="14"/>
      <c r="B5" s="90"/>
      <c r="C5" s="90"/>
      <c r="D5" s="91"/>
      <c r="E5" s="91"/>
      <c r="F5" s="91"/>
      <c r="G5" s="91"/>
      <c r="H5" s="91"/>
      <c r="I5" s="91" t="s">
        <v>55</v>
      </c>
      <c r="J5" s="91" t="s">
        <v>58</v>
      </c>
      <c r="K5" s="91" t="s">
        <v>493</v>
      </c>
      <c r="L5" s="91" t="s">
        <v>494</v>
      </c>
      <c r="M5" s="104" t="s">
        <v>495</v>
      </c>
      <c r="N5" s="105" t="s">
        <v>496</v>
      </c>
      <c r="O5" s="105"/>
      <c r="P5" s="110"/>
      <c r="Q5" s="105"/>
      <c r="R5" s="111"/>
      <c r="S5" s="92"/>
    </row>
    <row r="6" ht="54" customHeight="1" spans="1:19">
      <c r="A6" s="17"/>
      <c r="B6" s="92"/>
      <c r="C6" s="92"/>
      <c r="D6" s="93"/>
      <c r="E6" s="93"/>
      <c r="F6" s="93"/>
      <c r="G6" s="93"/>
      <c r="H6" s="93"/>
      <c r="I6" s="93"/>
      <c r="J6" s="93" t="s">
        <v>57</v>
      </c>
      <c r="K6" s="93"/>
      <c r="L6" s="93"/>
      <c r="M6" s="106"/>
      <c r="N6" s="93" t="s">
        <v>57</v>
      </c>
      <c r="O6" s="93" t="s">
        <v>64</v>
      </c>
      <c r="P6" s="92" t="s">
        <v>65</v>
      </c>
      <c r="Q6" s="93" t="s">
        <v>66</v>
      </c>
      <c r="R6" s="106" t="s">
        <v>67</v>
      </c>
      <c r="S6" s="92" t="s">
        <v>68</v>
      </c>
    </row>
    <row r="7" ht="18" customHeight="1" spans="1:19">
      <c r="A7" s="113">
        <v>1</v>
      </c>
      <c r="B7" s="113" t="s">
        <v>84</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94" t="s">
        <v>70</v>
      </c>
      <c r="B8" s="95" t="s">
        <v>70</v>
      </c>
      <c r="C8" s="95" t="s">
        <v>259</v>
      </c>
      <c r="D8" s="96" t="s">
        <v>259</v>
      </c>
      <c r="E8" s="96" t="s">
        <v>497</v>
      </c>
      <c r="F8" s="96" t="s">
        <v>469</v>
      </c>
      <c r="G8" s="115">
        <v>1</v>
      </c>
      <c r="H8" s="32">
        <v>7000</v>
      </c>
      <c r="I8" s="32">
        <v>7000</v>
      </c>
      <c r="J8" s="32">
        <v>7000</v>
      </c>
      <c r="K8" s="32"/>
      <c r="L8" s="32"/>
      <c r="M8" s="32"/>
      <c r="N8" s="32"/>
      <c r="O8" s="32"/>
      <c r="P8" s="32"/>
      <c r="Q8" s="32"/>
      <c r="R8" s="32"/>
      <c r="S8" s="32"/>
    </row>
    <row r="9" ht="21" customHeight="1" spans="1:19">
      <c r="A9" s="94" t="s">
        <v>70</v>
      </c>
      <c r="B9" s="95" t="s">
        <v>70</v>
      </c>
      <c r="C9" s="95" t="s">
        <v>259</v>
      </c>
      <c r="D9" s="96" t="s">
        <v>259</v>
      </c>
      <c r="E9" s="96" t="s">
        <v>497</v>
      </c>
      <c r="F9" s="96" t="s">
        <v>466</v>
      </c>
      <c r="G9" s="115">
        <v>1</v>
      </c>
      <c r="H9" s="32">
        <v>26000</v>
      </c>
      <c r="I9" s="32">
        <v>26000</v>
      </c>
      <c r="J9" s="32">
        <v>26000</v>
      </c>
      <c r="K9" s="32"/>
      <c r="L9" s="32"/>
      <c r="M9" s="32"/>
      <c r="N9" s="32"/>
      <c r="O9" s="32"/>
      <c r="P9" s="32"/>
      <c r="Q9" s="32"/>
      <c r="R9" s="32"/>
      <c r="S9" s="32"/>
    </row>
    <row r="10" ht="21" customHeight="1" spans="1:19">
      <c r="A10" s="94" t="s">
        <v>70</v>
      </c>
      <c r="B10" s="95" t="s">
        <v>70</v>
      </c>
      <c r="C10" s="95" t="s">
        <v>259</v>
      </c>
      <c r="D10" s="96" t="s">
        <v>259</v>
      </c>
      <c r="E10" s="96" t="s">
        <v>497</v>
      </c>
      <c r="F10" s="96" t="s">
        <v>466</v>
      </c>
      <c r="G10" s="115">
        <v>2</v>
      </c>
      <c r="H10" s="32">
        <v>17000</v>
      </c>
      <c r="I10" s="32">
        <v>17000</v>
      </c>
      <c r="J10" s="32">
        <v>17000</v>
      </c>
      <c r="K10" s="32"/>
      <c r="L10" s="32"/>
      <c r="M10" s="32"/>
      <c r="N10" s="32"/>
      <c r="O10" s="32"/>
      <c r="P10" s="32"/>
      <c r="Q10" s="32"/>
      <c r="R10" s="32"/>
      <c r="S10" s="32"/>
    </row>
    <row r="11" ht="21" customHeight="1" spans="1:19">
      <c r="A11" s="94" t="s">
        <v>70</v>
      </c>
      <c r="B11" s="95" t="s">
        <v>70</v>
      </c>
      <c r="C11" s="95" t="s">
        <v>272</v>
      </c>
      <c r="D11" s="96" t="s">
        <v>272</v>
      </c>
      <c r="E11" s="96" t="s">
        <v>498</v>
      </c>
      <c r="F11" s="96" t="s">
        <v>385</v>
      </c>
      <c r="G11" s="115">
        <v>1</v>
      </c>
      <c r="H11" s="32">
        <v>16280000</v>
      </c>
      <c r="I11" s="32">
        <v>16280000</v>
      </c>
      <c r="J11" s="32">
        <v>16280000</v>
      </c>
      <c r="K11" s="32"/>
      <c r="L11" s="32"/>
      <c r="M11" s="32"/>
      <c r="N11" s="32"/>
      <c r="O11" s="32"/>
      <c r="P11" s="32"/>
      <c r="Q11" s="32"/>
      <c r="R11" s="32"/>
      <c r="S11" s="32"/>
    </row>
    <row r="12" ht="21" customHeight="1" spans="1:19">
      <c r="A12" s="94" t="s">
        <v>70</v>
      </c>
      <c r="B12" s="95" t="s">
        <v>70</v>
      </c>
      <c r="C12" s="95" t="s">
        <v>238</v>
      </c>
      <c r="D12" s="95" t="s">
        <v>238</v>
      </c>
      <c r="E12" s="96" t="s">
        <v>499</v>
      </c>
      <c r="F12" s="96" t="s">
        <v>385</v>
      </c>
      <c r="G12" s="115">
        <v>1</v>
      </c>
      <c r="H12" s="32">
        <v>40000</v>
      </c>
      <c r="I12" s="32">
        <v>40000</v>
      </c>
      <c r="J12" s="32">
        <v>40000</v>
      </c>
      <c r="K12" s="32"/>
      <c r="L12" s="32"/>
      <c r="M12" s="32"/>
      <c r="N12" s="32"/>
      <c r="O12" s="32"/>
      <c r="P12" s="32"/>
      <c r="Q12" s="32"/>
      <c r="R12" s="32"/>
      <c r="S12" s="32"/>
    </row>
    <row r="13" ht="21" customHeight="1" spans="1:19">
      <c r="A13" s="94" t="s">
        <v>70</v>
      </c>
      <c r="B13" s="95" t="s">
        <v>70</v>
      </c>
      <c r="C13" s="95" t="s">
        <v>238</v>
      </c>
      <c r="D13" s="95" t="s">
        <v>238</v>
      </c>
      <c r="E13" s="96" t="s">
        <v>500</v>
      </c>
      <c r="F13" s="96" t="s">
        <v>385</v>
      </c>
      <c r="G13" s="115">
        <v>1</v>
      </c>
      <c r="H13" s="32">
        <v>100000</v>
      </c>
      <c r="I13" s="32">
        <v>100000</v>
      </c>
      <c r="J13" s="32">
        <v>100000</v>
      </c>
      <c r="K13" s="32"/>
      <c r="L13" s="32"/>
      <c r="M13" s="32"/>
      <c r="N13" s="32"/>
      <c r="O13" s="32"/>
      <c r="P13" s="32"/>
      <c r="Q13" s="32"/>
      <c r="R13" s="32"/>
      <c r="S13" s="32"/>
    </row>
    <row r="14" ht="21" customHeight="1" spans="1:19">
      <c r="A14" s="94" t="s">
        <v>70</v>
      </c>
      <c r="B14" s="95" t="s">
        <v>70</v>
      </c>
      <c r="C14" s="95" t="s">
        <v>238</v>
      </c>
      <c r="D14" s="95" t="s">
        <v>238</v>
      </c>
      <c r="E14" s="96" t="s">
        <v>501</v>
      </c>
      <c r="F14" s="96" t="s">
        <v>385</v>
      </c>
      <c r="G14" s="115">
        <v>1</v>
      </c>
      <c r="H14" s="32">
        <v>50000</v>
      </c>
      <c r="I14" s="32">
        <v>50000</v>
      </c>
      <c r="J14" s="32">
        <v>50000</v>
      </c>
      <c r="K14" s="32"/>
      <c r="L14" s="32"/>
      <c r="M14" s="32"/>
      <c r="N14" s="32"/>
      <c r="O14" s="32"/>
      <c r="P14" s="32"/>
      <c r="Q14" s="32"/>
      <c r="R14" s="32"/>
      <c r="S14" s="32"/>
    </row>
    <row r="15" ht="21" customHeight="1" spans="1:19">
      <c r="A15" s="97" t="s">
        <v>168</v>
      </c>
      <c r="B15" s="98"/>
      <c r="C15" s="98"/>
      <c r="D15" s="99"/>
      <c r="E15" s="99"/>
      <c r="F15" s="99"/>
      <c r="G15" s="116"/>
      <c r="H15" s="32">
        <f>SUM(H8:H14)</f>
        <v>16520000</v>
      </c>
      <c r="I15" s="32">
        <f>SUM(I8:I14)</f>
        <v>16520000</v>
      </c>
      <c r="J15" s="32">
        <f>SUM(J8:J14)</f>
        <v>16520000</v>
      </c>
      <c r="K15" s="32"/>
      <c r="L15" s="32"/>
      <c r="M15" s="32"/>
      <c r="N15" s="32"/>
      <c r="O15" s="32"/>
      <c r="P15" s="32"/>
      <c r="Q15" s="32"/>
      <c r="R15" s="32"/>
      <c r="S15" s="32"/>
    </row>
    <row r="16" ht="21" customHeight="1" spans="1:19">
      <c r="A16" s="112" t="s">
        <v>502</v>
      </c>
      <c r="B16" s="4"/>
      <c r="C16" s="4"/>
      <c r="D16" s="112"/>
      <c r="E16" s="112"/>
      <c r="F16" s="112"/>
      <c r="G16" s="117"/>
      <c r="H16" s="118"/>
      <c r="I16" s="118"/>
      <c r="J16" s="118"/>
      <c r="K16" s="118"/>
      <c r="L16" s="118"/>
      <c r="M16" s="118"/>
      <c r="N16" s="118"/>
      <c r="O16" s="118"/>
      <c r="P16" s="118"/>
      <c r="Q16" s="118"/>
      <c r="R16" s="118"/>
      <c r="S16" s="118"/>
    </row>
  </sheetData>
  <mergeCells count="19">
    <mergeCell ref="A2:S2"/>
    <mergeCell ref="A3:H3"/>
    <mergeCell ref="I4:S4"/>
    <mergeCell ref="N5:S5"/>
    <mergeCell ref="A15:G15"/>
    <mergeCell ref="A16:S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2"/>
  <sheetViews>
    <sheetView showZeros="0" tabSelected="1" topLeftCell="C1" workbookViewId="0">
      <selection activeCell="G9" sqref="G9"/>
    </sheetView>
  </sheetViews>
  <sheetFormatPr defaultColWidth="9.13333333333333" defaultRowHeight="14.25" customHeight="1"/>
  <cols>
    <col min="1" max="5" width="39.1333333333333" customWidth="1"/>
    <col min="6" max="6" width="27.575" customWidth="1"/>
    <col min="7" max="7" width="28.575" customWidth="1"/>
    <col min="8" max="8" width="28.1333333333333" customWidth="1"/>
    <col min="9" max="9" width="39.1333333333333" customWidth="1"/>
    <col min="10" max="18" width="20.4166666666667" customWidth="1"/>
    <col min="19" max="20" width="20.2833333333333" customWidth="1"/>
  </cols>
  <sheetData>
    <row r="1" ht="16.5" customHeight="1" spans="1:20">
      <c r="A1" s="78"/>
      <c r="B1" s="85"/>
      <c r="C1" s="85"/>
      <c r="D1" s="85"/>
      <c r="E1" s="85"/>
      <c r="F1" s="85"/>
      <c r="G1" s="85"/>
      <c r="H1" s="78"/>
      <c r="I1" s="78"/>
      <c r="J1" s="78"/>
      <c r="K1" s="78"/>
      <c r="L1" s="78"/>
      <c r="M1" s="78"/>
      <c r="N1" s="100"/>
      <c r="O1" s="78"/>
      <c r="P1" s="78"/>
      <c r="Q1" s="85"/>
      <c r="R1" s="78"/>
      <c r="S1" s="108"/>
      <c r="T1" s="108" t="s">
        <v>503</v>
      </c>
    </row>
    <row r="2" ht="41.25" customHeight="1" spans="1:20">
      <c r="A2" s="74" t="str">
        <f>"2025"&amp;"年部门政府购买服务预算表"</f>
        <v>2025年部门政府购买服务预算表</v>
      </c>
      <c r="B2" s="67"/>
      <c r="C2" s="67"/>
      <c r="D2" s="67"/>
      <c r="E2" s="67"/>
      <c r="F2" s="67"/>
      <c r="G2" s="67"/>
      <c r="H2" s="86"/>
      <c r="I2" s="86"/>
      <c r="J2" s="86"/>
      <c r="K2" s="86"/>
      <c r="L2" s="86"/>
      <c r="M2" s="86"/>
      <c r="N2" s="101"/>
      <c r="O2" s="86"/>
      <c r="P2" s="86"/>
      <c r="Q2" s="67"/>
      <c r="R2" s="86"/>
      <c r="S2" s="101"/>
      <c r="T2" s="67"/>
    </row>
    <row r="3" ht="22.5" customHeight="1" spans="1:20">
      <c r="A3" s="75" t="str">
        <f>"单位名称："&amp;"昆明经济技术开发区综合保障服务中心"</f>
        <v>单位名称：昆明经济技术开发区综合保障服务中心</v>
      </c>
      <c r="B3" s="87"/>
      <c r="C3" s="87"/>
      <c r="D3" s="87"/>
      <c r="E3" s="87"/>
      <c r="F3" s="87"/>
      <c r="G3" s="87"/>
      <c r="H3" s="76"/>
      <c r="I3" s="76"/>
      <c r="J3" s="76"/>
      <c r="K3" s="76"/>
      <c r="L3" s="76"/>
      <c r="M3" s="76"/>
      <c r="N3" s="100"/>
      <c r="O3" s="78"/>
      <c r="P3" s="78"/>
      <c r="Q3" s="85"/>
      <c r="R3" s="78"/>
      <c r="S3" s="109"/>
      <c r="T3" s="108" t="s">
        <v>1</v>
      </c>
    </row>
    <row r="4" ht="24" customHeight="1" spans="1:20">
      <c r="A4" s="9" t="s">
        <v>177</v>
      </c>
      <c r="B4" s="88" t="s">
        <v>178</v>
      </c>
      <c r="C4" s="88" t="s">
        <v>487</v>
      </c>
      <c r="D4" s="88" t="s">
        <v>504</v>
      </c>
      <c r="E4" s="88" t="s">
        <v>505</v>
      </c>
      <c r="F4" s="88" t="s">
        <v>506</v>
      </c>
      <c r="G4" s="88" t="s">
        <v>507</v>
      </c>
      <c r="H4" s="89" t="s">
        <v>508</v>
      </c>
      <c r="I4" s="89" t="s">
        <v>509</v>
      </c>
      <c r="J4" s="102" t="s">
        <v>185</v>
      </c>
      <c r="K4" s="102"/>
      <c r="L4" s="102"/>
      <c r="M4" s="102"/>
      <c r="N4" s="103"/>
      <c r="O4" s="102"/>
      <c r="P4" s="102"/>
      <c r="Q4" s="82"/>
      <c r="R4" s="102"/>
      <c r="S4" s="103"/>
      <c r="T4" s="83"/>
    </row>
    <row r="5" ht="24" customHeight="1" spans="1:20">
      <c r="A5" s="14"/>
      <c r="B5" s="90"/>
      <c r="C5" s="90"/>
      <c r="D5" s="90"/>
      <c r="E5" s="90"/>
      <c r="F5" s="90"/>
      <c r="G5" s="90"/>
      <c r="H5" s="91"/>
      <c r="I5" s="91"/>
      <c r="J5" s="91" t="s">
        <v>55</v>
      </c>
      <c r="K5" s="91" t="s">
        <v>58</v>
      </c>
      <c r="L5" s="91" t="s">
        <v>493</v>
      </c>
      <c r="M5" s="91" t="s">
        <v>494</v>
      </c>
      <c r="N5" s="104" t="s">
        <v>495</v>
      </c>
      <c r="O5" s="105" t="s">
        <v>496</v>
      </c>
      <c r="P5" s="105"/>
      <c r="Q5" s="110"/>
      <c r="R5" s="105"/>
      <c r="S5" s="111"/>
      <c r="T5" s="92"/>
    </row>
    <row r="6" ht="54" customHeight="1" spans="1:20">
      <c r="A6" s="17"/>
      <c r="B6" s="92"/>
      <c r="C6" s="92"/>
      <c r="D6" s="92"/>
      <c r="E6" s="92"/>
      <c r="F6" s="92"/>
      <c r="G6" s="92"/>
      <c r="H6" s="93"/>
      <c r="I6" s="93"/>
      <c r="J6" s="93"/>
      <c r="K6" s="93" t="s">
        <v>57</v>
      </c>
      <c r="L6" s="93"/>
      <c r="M6" s="93"/>
      <c r="N6" s="106"/>
      <c r="O6" s="93" t="s">
        <v>57</v>
      </c>
      <c r="P6" s="93" t="s">
        <v>64</v>
      </c>
      <c r="Q6" s="92" t="s">
        <v>65</v>
      </c>
      <c r="R6" s="93" t="s">
        <v>66</v>
      </c>
      <c r="S6" s="106" t="s">
        <v>67</v>
      </c>
      <c r="T6" s="92" t="s">
        <v>68</v>
      </c>
    </row>
    <row r="7" ht="17.25" customHeight="1" spans="1:20">
      <c r="A7" s="18">
        <v>1</v>
      </c>
      <c r="B7" s="92">
        <v>2</v>
      </c>
      <c r="C7" s="18">
        <v>3</v>
      </c>
      <c r="D7" s="18">
        <v>4</v>
      </c>
      <c r="E7" s="92">
        <v>5</v>
      </c>
      <c r="F7" s="18">
        <v>6</v>
      </c>
      <c r="G7" s="18">
        <v>7</v>
      </c>
      <c r="H7" s="92">
        <v>8</v>
      </c>
      <c r="I7" s="18">
        <v>9</v>
      </c>
      <c r="J7" s="18">
        <v>10</v>
      </c>
      <c r="K7" s="92">
        <v>11</v>
      </c>
      <c r="L7" s="18">
        <v>12</v>
      </c>
      <c r="M7" s="18">
        <v>13</v>
      </c>
      <c r="N7" s="92">
        <v>14</v>
      </c>
      <c r="O7" s="18">
        <v>15</v>
      </c>
      <c r="P7" s="18">
        <v>16</v>
      </c>
      <c r="Q7" s="92">
        <v>17</v>
      </c>
      <c r="R7" s="18">
        <v>18</v>
      </c>
      <c r="S7" s="18">
        <v>19</v>
      </c>
      <c r="T7" s="18">
        <v>20</v>
      </c>
    </row>
    <row r="8" ht="21" customHeight="1" spans="1:20">
      <c r="A8" s="94" t="s">
        <v>70</v>
      </c>
      <c r="B8" s="95" t="s">
        <v>70</v>
      </c>
      <c r="C8" s="95" t="s">
        <v>272</v>
      </c>
      <c r="D8" s="96" t="s">
        <v>272</v>
      </c>
      <c r="E8" s="96" t="s">
        <v>510</v>
      </c>
      <c r="F8" s="95" t="s">
        <v>77</v>
      </c>
      <c r="G8" s="95" t="s">
        <v>511</v>
      </c>
      <c r="H8" s="96" t="s">
        <v>512</v>
      </c>
      <c r="I8" s="96" t="s">
        <v>513</v>
      </c>
      <c r="J8" s="32">
        <v>16280000</v>
      </c>
      <c r="K8" s="32">
        <v>16280000</v>
      </c>
      <c r="L8" s="32"/>
      <c r="M8" s="32"/>
      <c r="N8" s="32"/>
      <c r="O8" s="32"/>
      <c r="P8" s="32"/>
      <c r="Q8" s="32"/>
      <c r="R8" s="32"/>
      <c r="S8" s="32"/>
      <c r="T8" s="32"/>
    </row>
    <row r="9" ht="21" customHeight="1" spans="1:20">
      <c r="A9" s="94" t="s">
        <v>70</v>
      </c>
      <c r="B9" s="95" t="s">
        <v>70</v>
      </c>
      <c r="C9" s="95" t="s">
        <v>238</v>
      </c>
      <c r="D9" s="95" t="s">
        <v>238</v>
      </c>
      <c r="E9" s="95" t="s">
        <v>514</v>
      </c>
      <c r="F9" s="95" t="s">
        <v>76</v>
      </c>
      <c r="G9" s="95" t="s">
        <v>511</v>
      </c>
      <c r="H9" s="96" t="s">
        <v>512</v>
      </c>
      <c r="I9" s="96" t="s">
        <v>515</v>
      </c>
      <c r="J9" s="32">
        <v>100000</v>
      </c>
      <c r="K9" s="32">
        <v>100000</v>
      </c>
      <c r="L9" s="32"/>
      <c r="M9" s="32"/>
      <c r="N9" s="32"/>
      <c r="O9" s="32"/>
      <c r="P9" s="32"/>
      <c r="Q9" s="32"/>
      <c r="R9" s="32"/>
      <c r="S9" s="32"/>
      <c r="T9" s="32"/>
    </row>
    <row r="10" ht="21" customHeight="1" spans="1:20">
      <c r="A10" s="94" t="s">
        <v>70</v>
      </c>
      <c r="B10" s="95" t="s">
        <v>70</v>
      </c>
      <c r="C10" s="95" t="s">
        <v>238</v>
      </c>
      <c r="D10" s="95" t="s">
        <v>238</v>
      </c>
      <c r="E10" s="95" t="s">
        <v>514</v>
      </c>
      <c r="F10" s="95" t="s">
        <v>76</v>
      </c>
      <c r="G10" s="95" t="s">
        <v>511</v>
      </c>
      <c r="H10" s="96" t="s">
        <v>512</v>
      </c>
      <c r="I10" s="96" t="s">
        <v>516</v>
      </c>
      <c r="J10" s="32">
        <v>40000</v>
      </c>
      <c r="K10" s="32">
        <v>40000</v>
      </c>
      <c r="L10" s="32"/>
      <c r="M10" s="32"/>
      <c r="N10" s="32"/>
      <c r="O10" s="32"/>
      <c r="P10" s="32"/>
      <c r="Q10" s="32"/>
      <c r="R10" s="32"/>
      <c r="S10" s="32"/>
      <c r="T10" s="32"/>
    </row>
    <row r="11" ht="21" customHeight="1" spans="1:20">
      <c r="A11" s="94" t="s">
        <v>70</v>
      </c>
      <c r="B11" s="95" t="s">
        <v>70</v>
      </c>
      <c r="C11" s="95" t="s">
        <v>238</v>
      </c>
      <c r="D11" s="95" t="s">
        <v>238</v>
      </c>
      <c r="E11" s="95" t="s">
        <v>514</v>
      </c>
      <c r="F11" s="95" t="s">
        <v>76</v>
      </c>
      <c r="G11" s="95" t="s">
        <v>511</v>
      </c>
      <c r="H11" s="96" t="s">
        <v>512</v>
      </c>
      <c r="I11" s="96" t="s">
        <v>517</v>
      </c>
      <c r="J11" s="32">
        <v>50000</v>
      </c>
      <c r="K11" s="32">
        <v>50000</v>
      </c>
      <c r="L11" s="32"/>
      <c r="M11" s="32"/>
      <c r="N11" s="32"/>
      <c r="O11" s="32"/>
      <c r="P11" s="32"/>
      <c r="Q11" s="32"/>
      <c r="R11" s="32"/>
      <c r="S11" s="32"/>
      <c r="T11" s="32"/>
    </row>
    <row r="12" ht="21" customHeight="1" spans="1:20">
      <c r="A12" s="97" t="s">
        <v>168</v>
      </c>
      <c r="B12" s="98"/>
      <c r="C12" s="98"/>
      <c r="D12" s="98"/>
      <c r="E12" s="98"/>
      <c r="F12" s="98"/>
      <c r="G12" s="98"/>
      <c r="H12" s="99"/>
      <c r="I12" s="107"/>
      <c r="J12" s="32">
        <v>16470000</v>
      </c>
      <c r="K12" s="32">
        <v>16470000</v>
      </c>
      <c r="L12" s="32"/>
      <c r="M12" s="32"/>
      <c r="N12" s="32"/>
      <c r="O12" s="32"/>
      <c r="P12" s="32"/>
      <c r="Q12" s="32"/>
      <c r="R12" s="32"/>
      <c r="S12" s="32"/>
      <c r="T12" s="32"/>
    </row>
  </sheetData>
  <mergeCells count="19">
    <mergeCell ref="A2:T2"/>
    <mergeCell ref="A3:I3"/>
    <mergeCell ref="J4:T4"/>
    <mergeCell ref="O5:T5"/>
    <mergeCell ref="A12:I12"/>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topLeftCell="D1" workbookViewId="0">
      <selection activeCell="H6" sqref="H6"/>
    </sheetView>
  </sheetViews>
  <sheetFormatPr defaultColWidth="9.13333333333333" defaultRowHeight="14.25" customHeight="1"/>
  <cols>
    <col min="1" max="1" width="37.7083333333333" customWidth="1"/>
    <col min="2" max="24" width="20" customWidth="1"/>
  </cols>
  <sheetData>
    <row r="1" ht="17.25" customHeight="1" spans="4:24">
      <c r="D1" s="73"/>
      <c r="W1" s="2"/>
      <c r="X1" s="2" t="s">
        <v>518</v>
      </c>
    </row>
    <row r="2" ht="41.25" customHeight="1" spans="1:24">
      <c r="A2" s="74" t="str">
        <f>"2025"&amp;"年对下转移支付预算表"</f>
        <v>2025年对下转移支付预算表</v>
      </c>
      <c r="B2" s="3"/>
      <c r="C2" s="3"/>
      <c r="D2" s="3"/>
      <c r="E2" s="3"/>
      <c r="F2" s="3"/>
      <c r="G2" s="3"/>
      <c r="H2" s="3"/>
      <c r="I2" s="3"/>
      <c r="J2" s="3"/>
      <c r="K2" s="3"/>
      <c r="L2" s="3"/>
      <c r="M2" s="3"/>
      <c r="N2" s="3"/>
      <c r="O2" s="3"/>
      <c r="P2" s="3"/>
      <c r="Q2" s="3"/>
      <c r="R2" s="3"/>
      <c r="S2" s="3"/>
      <c r="T2" s="3"/>
      <c r="U2" s="3"/>
      <c r="V2" s="3"/>
      <c r="W2" s="67"/>
      <c r="X2" s="67"/>
    </row>
    <row r="3" ht="18" customHeight="1" spans="1:24">
      <c r="A3" s="75" t="str">
        <f>"单位名称："&amp;"昆明经济技术开发区综合保障服务中心"</f>
        <v>单位名称：昆明经济技术开发区综合保障服务中心</v>
      </c>
      <c r="B3" s="76"/>
      <c r="C3" s="76"/>
      <c r="D3" s="77"/>
      <c r="E3" s="78"/>
      <c r="F3" s="78"/>
      <c r="G3" s="78"/>
      <c r="H3" s="78"/>
      <c r="I3" s="78"/>
      <c r="W3" s="7"/>
      <c r="X3" s="7" t="s">
        <v>1</v>
      </c>
    </row>
    <row r="4" ht="19.5" customHeight="1" spans="1:24">
      <c r="A4" s="79" t="s">
        <v>519</v>
      </c>
      <c r="B4" s="10" t="s">
        <v>185</v>
      </c>
      <c r="C4" s="11"/>
      <c r="D4" s="11"/>
      <c r="E4" s="10" t="s">
        <v>520</v>
      </c>
      <c r="F4" s="11"/>
      <c r="G4" s="11"/>
      <c r="H4" s="11"/>
      <c r="I4" s="11"/>
      <c r="J4" s="11"/>
      <c r="K4" s="11"/>
      <c r="L4" s="11"/>
      <c r="M4" s="11"/>
      <c r="N4" s="11"/>
      <c r="O4" s="11"/>
      <c r="P4" s="11"/>
      <c r="Q4" s="11"/>
      <c r="R4" s="11"/>
      <c r="S4" s="11"/>
      <c r="T4" s="11"/>
      <c r="U4" s="11"/>
      <c r="V4" s="11"/>
      <c r="W4" s="82"/>
      <c r="X4" s="83"/>
    </row>
    <row r="5" ht="40.5" customHeight="1" spans="1:24">
      <c r="A5" s="18"/>
      <c r="B5" s="28" t="s">
        <v>55</v>
      </c>
      <c r="C5" s="9" t="s">
        <v>58</v>
      </c>
      <c r="D5" s="80" t="s">
        <v>493</v>
      </c>
      <c r="E5" s="49" t="s">
        <v>521</v>
      </c>
      <c r="F5" s="49" t="s">
        <v>522</v>
      </c>
      <c r="G5" s="49" t="s">
        <v>523</v>
      </c>
      <c r="H5" s="49" t="s">
        <v>524</v>
      </c>
      <c r="I5" s="49" t="s">
        <v>525</v>
      </c>
      <c r="J5" s="49" t="s">
        <v>526</v>
      </c>
      <c r="K5" s="49" t="s">
        <v>527</v>
      </c>
      <c r="L5" s="49" t="s">
        <v>528</v>
      </c>
      <c r="M5" s="49" t="s">
        <v>529</v>
      </c>
      <c r="N5" s="49" t="s">
        <v>530</v>
      </c>
      <c r="O5" s="49" t="s">
        <v>531</v>
      </c>
      <c r="P5" s="49" t="s">
        <v>532</v>
      </c>
      <c r="Q5" s="49" t="s">
        <v>533</v>
      </c>
      <c r="R5" s="49" t="s">
        <v>534</v>
      </c>
      <c r="S5" s="49" t="s">
        <v>535</v>
      </c>
      <c r="T5" s="49" t="s">
        <v>536</v>
      </c>
      <c r="U5" s="49" t="s">
        <v>537</v>
      </c>
      <c r="V5" s="49" t="s">
        <v>538</v>
      </c>
      <c r="W5" s="49" t="s">
        <v>539</v>
      </c>
      <c r="X5" s="84" t="s">
        <v>540</v>
      </c>
    </row>
    <row r="6" ht="19.5" customHeight="1" spans="1:24">
      <c r="A6" s="19">
        <v>1</v>
      </c>
      <c r="B6" s="19">
        <v>2</v>
      </c>
      <c r="C6" s="19">
        <v>3</v>
      </c>
      <c r="D6" s="81">
        <v>4</v>
      </c>
      <c r="E6" s="38">
        <v>5</v>
      </c>
      <c r="F6" s="19">
        <v>6</v>
      </c>
      <c r="G6" s="19">
        <v>7</v>
      </c>
      <c r="H6" s="81">
        <v>8</v>
      </c>
      <c r="I6" s="19">
        <v>9</v>
      </c>
      <c r="J6" s="19">
        <v>10</v>
      </c>
      <c r="K6" s="19">
        <v>11</v>
      </c>
      <c r="L6" s="81">
        <v>12</v>
      </c>
      <c r="M6" s="19">
        <v>13</v>
      </c>
      <c r="N6" s="19">
        <v>14</v>
      </c>
      <c r="O6" s="19">
        <v>15</v>
      </c>
      <c r="P6" s="81">
        <v>16</v>
      </c>
      <c r="Q6" s="19">
        <v>17</v>
      </c>
      <c r="R6" s="19">
        <v>18</v>
      </c>
      <c r="S6" s="19">
        <v>19</v>
      </c>
      <c r="T6" s="81">
        <v>20</v>
      </c>
      <c r="U6" s="81">
        <v>21</v>
      </c>
      <c r="V6" s="81">
        <v>22</v>
      </c>
      <c r="W6" s="38">
        <v>23</v>
      </c>
      <c r="X6" s="38">
        <v>24</v>
      </c>
    </row>
    <row r="7" ht="19.5" customHeight="1" spans="1:24">
      <c r="A7" s="30"/>
      <c r="B7" s="32"/>
      <c r="C7" s="32"/>
      <c r="D7" s="32"/>
      <c r="E7" s="32"/>
      <c r="F7" s="32"/>
      <c r="G7" s="32"/>
      <c r="H7" s="32"/>
      <c r="I7" s="32"/>
      <c r="J7" s="32"/>
      <c r="K7" s="32"/>
      <c r="L7" s="32"/>
      <c r="M7" s="32"/>
      <c r="N7" s="32"/>
      <c r="O7" s="32"/>
      <c r="P7" s="32"/>
      <c r="Q7" s="32"/>
      <c r="R7" s="32"/>
      <c r="S7" s="32"/>
      <c r="T7" s="32"/>
      <c r="U7" s="32"/>
      <c r="V7" s="32"/>
      <c r="W7" s="32"/>
      <c r="X7" s="32"/>
    </row>
    <row r="8" ht="19.5" customHeight="1" spans="1:24">
      <c r="A8" s="70"/>
      <c r="B8" s="32"/>
      <c r="C8" s="32"/>
      <c r="D8" s="32"/>
      <c r="E8" s="32"/>
      <c r="F8" s="32"/>
      <c r="G8" s="32"/>
      <c r="H8" s="32"/>
      <c r="I8" s="32"/>
      <c r="J8" s="32"/>
      <c r="K8" s="32"/>
      <c r="L8" s="32"/>
      <c r="M8" s="32"/>
      <c r="N8" s="32"/>
      <c r="O8" s="32"/>
      <c r="P8" s="32"/>
      <c r="Q8" s="32"/>
      <c r="R8" s="32"/>
      <c r="S8" s="32"/>
      <c r="T8" s="32"/>
      <c r="U8" s="32"/>
      <c r="V8" s="32"/>
      <c r="W8" s="32"/>
      <c r="X8" s="32"/>
    </row>
    <row r="10" customHeight="1" spans="1:1">
      <c r="A10" t="s">
        <v>541</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9" sqref="A9"/>
    </sheetView>
  </sheetViews>
  <sheetFormatPr defaultColWidth="9.13333333333333" defaultRowHeight="12" customHeight="1"/>
  <cols>
    <col min="1" max="1" width="34.2833333333333" customWidth="1"/>
    <col min="2" max="2" width="29" customWidth="1"/>
    <col min="3" max="5" width="23.575" customWidth="1"/>
    <col min="6" max="6" width="11.2833333333333" customWidth="1"/>
    <col min="7" max="7" width="25.1333333333333" customWidth="1"/>
    <col min="8" max="8" width="15.575" customWidth="1"/>
    <col min="9" max="9" width="13.4166666666667" customWidth="1"/>
    <col min="10" max="10" width="18.8583333333333" customWidth="1"/>
  </cols>
  <sheetData>
    <row r="1" ht="16.5" customHeight="1" spans="10:10">
      <c r="J1" s="2" t="s">
        <v>542</v>
      </c>
    </row>
    <row r="2" ht="41.25" customHeight="1" spans="1:10">
      <c r="A2" s="66" t="str">
        <f>"2025"&amp;"年对下转移支付绩效目标表"</f>
        <v>2025年对下转移支付绩效目标表</v>
      </c>
      <c r="B2" s="3"/>
      <c r="C2" s="3"/>
      <c r="D2" s="3"/>
      <c r="E2" s="3"/>
      <c r="F2" s="67"/>
      <c r="G2" s="3"/>
      <c r="H2" s="67"/>
      <c r="I2" s="67"/>
      <c r="J2" s="3"/>
    </row>
    <row r="3" ht="17.25" customHeight="1" spans="1:1">
      <c r="A3" s="4" t="str">
        <f>"单位名称："&amp;"昆明经济技术开发区综合保障服务中心"</f>
        <v>单位名称：昆明经济技术开发区综合保障服务中心</v>
      </c>
    </row>
    <row r="4" ht="44.25" customHeight="1" spans="1:10">
      <c r="A4" s="68" t="s">
        <v>519</v>
      </c>
      <c r="B4" s="68" t="s">
        <v>274</v>
      </c>
      <c r="C4" s="68" t="s">
        <v>275</v>
      </c>
      <c r="D4" s="68" t="s">
        <v>276</v>
      </c>
      <c r="E4" s="68" t="s">
        <v>277</v>
      </c>
      <c r="F4" s="69" t="s">
        <v>278</v>
      </c>
      <c r="G4" s="68" t="s">
        <v>279</v>
      </c>
      <c r="H4" s="69" t="s">
        <v>280</v>
      </c>
      <c r="I4" s="69" t="s">
        <v>281</v>
      </c>
      <c r="J4" s="68" t="s">
        <v>282</v>
      </c>
    </row>
    <row r="5" ht="14.25" customHeight="1" spans="1:10">
      <c r="A5" s="68">
        <v>1</v>
      </c>
      <c r="B5" s="68">
        <v>2</v>
      </c>
      <c r="C5" s="68">
        <v>3</v>
      </c>
      <c r="D5" s="68">
        <v>4</v>
      </c>
      <c r="E5" s="68">
        <v>5</v>
      </c>
      <c r="F5" s="69">
        <v>6</v>
      </c>
      <c r="G5" s="68">
        <v>7</v>
      </c>
      <c r="H5" s="69">
        <v>8</v>
      </c>
      <c r="I5" s="69">
        <v>9</v>
      </c>
      <c r="J5" s="68">
        <v>10</v>
      </c>
    </row>
    <row r="6" ht="42" customHeight="1" spans="1:10">
      <c r="A6" s="30"/>
      <c r="B6" s="70"/>
      <c r="C6" s="70"/>
      <c r="D6" s="70"/>
      <c r="E6" s="71"/>
      <c r="F6" s="72"/>
      <c r="G6" s="71"/>
      <c r="H6" s="72"/>
      <c r="I6" s="72"/>
      <c r="J6" s="71"/>
    </row>
    <row r="7" ht="42" customHeight="1" spans="1:10">
      <c r="A7" s="30"/>
      <c r="B7" s="20"/>
      <c r="C7" s="20"/>
      <c r="D7" s="20"/>
      <c r="E7" s="30"/>
      <c r="F7" s="20"/>
      <c r="G7" s="30"/>
      <c r="H7" s="20"/>
      <c r="I7" s="20"/>
      <c r="J7" s="30"/>
    </row>
    <row r="9" customHeight="1" spans="1:1">
      <c r="A9" t="s">
        <v>541</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selection activeCell="A10" sqref="A10"/>
    </sheetView>
  </sheetViews>
  <sheetFormatPr defaultColWidth="10.4166666666667"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9" t="s">
        <v>543</v>
      </c>
      <c r="B1" s="40"/>
      <c r="C1" s="40"/>
      <c r="D1" s="41"/>
      <c r="E1" s="41"/>
      <c r="F1" s="41"/>
      <c r="G1" s="40"/>
      <c r="H1" s="40"/>
      <c r="I1" s="41"/>
    </row>
    <row r="2" ht="41.25" customHeight="1" spans="1:9">
      <c r="A2" s="42" t="str">
        <f>"2025"&amp;"年新增资产配置预算表"</f>
        <v>2025年新增资产配置预算表</v>
      </c>
      <c r="B2" s="43"/>
      <c r="C2" s="43"/>
      <c r="D2" s="44"/>
      <c r="E2" s="44"/>
      <c r="F2" s="44"/>
      <c r="G2" s="43"/>
      <c r="H2" s="43"/>
      <c r="I2" s="44"/>
    </row>
    <row r="3" customHeight="1" spans="1:9">
      <c r="A3" s="45" t="str">
        <f>"单位名称："&amp;"昆明经济技术开发区综合保障服务中心"</f>
        <v>单位名称：昆明经济技术开发区综合保障服务中心</v>
      </c>
      <c r="B3" s="46"/>
      <c r="C3" s="46"/>
      <c r="D3" s="47"/>
      <c r="F3" s="44"/>
      <c r="G3" s="43"/>
      <c r="H3" s="43"/>
      <c r="I3" s="65" t="s">
        <v>1</v>
      </c>
    </row>
    <row r="4" ht="28.5" customHeight="1" spans="1:9">
      <c r="A4" s="48" t="s">
        <v>177</v>
      </c>
      <c r="B4" s="49" t="s">
        <v>178</v>
      </c>
      <c r="C4" s="50" t="s">
        <v>544</v>
      </c>
      <c r="D4" s="48" t="s">
        <v>545</v>
      </c>
      <c r="E4" s="48" t="s">
        <v>546</v>
      </c>
      <c r="F4" s="48" t="s">
        <v>547</v>
      </c>
      <c r="G4" s="49" t="s">
        <v>548</v>
      </c>
      <c r="H4" s="38"/>
      <c r="I4" s="48"/>
    </row>
    <row r="5" ht="21" customHeight="1" spans="1:9">
      <c r="A5" s="50"/>
      <c r="B5" s="51"/>
      <c r="C5" s="51"/>
      <c r="D5" s="52"/>
      <c r="E5" s="51"/>
      <c r="F5" s="51"/>
      <c r="G5" s="49" t="s">
        <v>491</v>
      </c>
      <c r="H5" s="49" t="s">
        <v>549</v>
      </c>
      <c r="I5" s="49" t="s">
        <v>550</v>
      </c>
    </row>
    <row r="6" ht="17.25" customHeight="1" spans="1:9">
      <c r="A6" s="53" t="s">
        <v>83</v>
      </c>
      <c r="B6" s="54"/>
      <c r="C6" s="55" t="s">
        <v>84</v>
      </c>
      <c r="D6" s="53" t="s">
        <v>85</v>
      </c>
      <c r="E6" s="56" t="s">
        <v>86</v>
      </c>
      <c r="F6" s="53" t="s">
        <v>87</v>
      </c>
      <c r="G6" s="55" t="s">
        <v>88</v>
      </c>
      <c r="H6" s="57" t="s">
        <v>89</v>
      </c>
      <c r="I6" s="56" t="s">
        <v>90</v>
      </c>
    </row>
    <row r="7" ht="19.5" customHeight="1" spans="1:9">
      <c r="A7" s="58"/>
      <c r="B7" s="31"/>
      <c r="C7" s="31"/>
      <c r="D7" s="30"/>
      <c r="E7" s="20"/>
      <c r="F7" s="57"/>
      <c r="G7" s="59"/>
      <c r="H7" s="60"/>
      <c r="I7" s="60"/>
    </row>
    <row r="8" ht="19.5" customHeight="1" spans="1:9">
      <c r="A8" s="61" t="s">
        <v>55</v>
      </c>
      <c r="B8" s="62"/>
      <c r="C8" s="62"/>
      <c r="D8" s="63"/>
      <c r="E8" s="64"/>
      <c r="F8" s="64"/>
      <c r="G8" s="59"/>
      <c r="H8" s="60"/>
      <c r="I8" s="60"/>
    </row>
    <row r="10" customHeight="1" spans="1:1">
      <c r="A10" t="s">
        <v>551</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workbookViewId="0">
      <selection activeCell="D18" sqref="D18"/>
    </sheetView>
  </sheetViews>
  <sheetFormatPr defaultColWidth="9.13333333333333" defaultRowHeight="14.25" customHeight="1"/>
  <cols>
    <col min="1" max="1" width="16.3166666666667" customWidth="1"/>
    <col min="2" max="2" width="29.025" customWidth="1"/>
    <col min="3" max="3" width="23.8583333333333" customWidth="1"/>
    <col min="4" max="7" width="19.6" customWidth="1"/>
    <col min="8" max="8" width="15.425" customWidth="1"/>
    <col min="9" max="11" width="19.6" customWidth="1"/>
  </cols>
  <sheetData>
    <row r="1" customHeight="1" spans="1:11">
      <c r="A1" s="27"/>
      <c r="B1" s="27"/>
      <c r="C1" s="27"/>
      <c r="D1" s="27"/>
      <c r="E1" s="27"/>
      <c r="F1" s="27"/>
      <c r="G1" s="27"/>
      <c r="H1" s="27"/>
      <c r="I1" s="27"/>
      <c r="J1" s="27"/>
      <c r="K1" s="27"/>
    </row>
    <row r="2" customFormat="1" ht="13.5" customHeight="1" spans="4:11">
      <c r="D2" s="1"/>
      <c r="E2" s="1"/>
      <c r="F2" s="1"/>
      <c r="G2" s="1"/>
      <c r="K2" s="36" t="s">
        <v>552</v>
      </c>
    </row>
    <row r="3" ht="27.75" customHeight="1" spans="1:11">
      <c r="A3" s="3" t="s">
        <v>553</v>
      </c>
      <c r="B3" s="3"/>
      <c r="C3" s="3"/>
      <c r="D3" s="3"/>
      <c r="E3" s="3"/>
      <c r="F3" s="3"/>
      <c r="G3" s="3"/>
      <c r="H3" s="3"/>
      <c r="I3" s="3"/>
      <c r="J3" s="3"/>
      <c r="K3" s="3"/>
    </row>
    <row r="4" ht="13.5" customHeight="1" spans="1:11">
      <c r="A4" s="4" t="s">
        <v>554</v>
      </c>
      <c r="B4" s="5"/>
      <c r="C4" s="5"/>
      <c r="D4" s="5"/>
      <c r="E4" s="5"/>
      <c r="F4" s="5"/>
      <c r="G4" s="5"/>
      <c r="H4" s="6"/>
      <c r="I4" s="6"/>
      <c r="J4" s="6"/>
      <c r="K4" s="37" t="s">
        <v>1</v>
      </c>
    </row>
    <row r="5" ht="21.75" customHeight="1" spans="1:11">
      <c r="A5" s="8" t="s">
        <v>245</v>
      </c>
      <c r="B5" s="8" t="s">
        <v>180</v>
      </c>
      <c r="C5" s="8" t="s">
        <v>246</v>
      </c>
      <c r="D5" s="9" t="s">
        <v>181</v>
      </c>
      <c r="E5" s="9" t="s">
        <v>182</v>
      </c>
      <c r="F5" s="9" t="s">
        <v>247</v>
      </c>
      <c r="G5" s="9" t="s">
        <v>248</v>
      </c>
      <c r="H5" s="15" t="s">
        <v>55</v>
      </c>
      <c r="I5" s="10" t="s">
        <v>555</v>
      </c>
      <c r="J5" s="11"/>
      <c r="K5" s="12"/>
    </row>
    <row r="6" ht="21.75" customHeight="1" spans="1:11">
      <c r="A6" s="13"/>
      <c r="B6" s="13"/>
      <c r="C6" s="13"/>
      <c r="D6" s="14"/>
      <c r="E6" s="14"/>
      <c r="F6" s="14"/>
      <c r="G6" s="14"/>
      <c r="H6" s="28"/>
      <c r="I6" s="9" t="s">
        <v>58</v>
      </c>
      <c r="J6" s="9" t="s">
        <v>59</v>
      </c>
      <c r="K6" s="9" t="s">
        <v>60</v>
      </c>
    </row>
    <row r="7" ht="40.5" customHeight="1" spans="1:11">
      <c r="A7" s="29"/>
      <c r="B7" s="29"/>
      <c r="C7" s="29"/>
      <c r="D7" s="17"/>
      <c r="E7" s="17"/>
      <c r="F7" s="17"/>
      <c r="G7" s="17"/>
      <c r="H7" s="18"/>
      <c r="I7" s="17" t="s">
        <v>57</v>
      </c>
      <c r="J7" s="17"/>
      <c r="K7" s="17"/>
    </row>
    <row r="8" ht="15" customHeight="1" spans="1:11">
      <c r="A8" s="19">
        <v>1</v>
      </c>
      <c r="B8" s="19">
        <v>2</v>
      </c>
      <c r="C8" s="19">
        <v>3</v>
      </c>
      <c r="D8" s="19">
        <v>4</v>
      </c>
      <c r="E8" s="19">
        <v>5</v>
      </c>
      <c r="F8" s="19">
        <v>6</v>
      </c>
      <c r="G8" s="19">
        <v>7</v>
      </c>
      <c r="H8" s="19">
        <v>8</v>
      </c>
      <c r="I8" s="19">
        <v>9</v>
      </c>
      <c r="J8" s="38">
        <v>10</v>
      </c>
      <c r="K8" s="38">
        <v>11</v>
      </c>
    </row>
    <row r="9" ht="30.65" customHeight="1" spans="1:11">
      <c r="A9" s="30"/>
      <c r="B9" s="31"/>
      <c r="C9" s="30"/>
      <c r="D9" s="30"/>
      <c r="E9" s="30"/>
      <c r="F9" s="30"/>
      <c r="G9" s="30"/>
      <c r="H9" s="32"/>
      <c r="I9" s="32"/>
      <c r="J9" s="32"/>
      <c r="K9" s="32"/>
    </row>
    <row r="10" ht="30.65" customHeight="1" spans="1:11">
      <c r="A10" s="31"/>
      <c r="B10" s="31"/>
      <c r="C10" s="31"/>
      <c r="D10" s="31"/>
      <c r="E10" s="31"/>
      <c r="F10" s="31"/>
      <c r="G10" s="31"/>
      <c r="H10" s="32"/>
      <c r="I10" s="32"/>
      <c r="J10" s="32"/>
      <c r="K10" s="32"/>
    </row>
    <row r="11" ht="18.75" customHeight="1" spans="1:11">
      <c r="A11" s="33" t="s">
        <v>168</v>
      </c>
      <c r="B11" s="34"/>
      <c r="C11" s="34"/>
      <c r="D11" s="34"/>
      <c r="E11" s="34"/>
      <c r="F11" s="34"/>
      <c r="G11" s="35"/>
      <c r="H11" s="32"/>
      <c r="I11" s="32"/>
      <c r="J11" s="32"/>
      <c r="K11" s="32"/>
    </row>
    <row r="13" customHeight="1" spans="1:1">
      <c r="A13" t="s">
        <v>556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workbookViewId="0">
      <selection activeCell="C17" sqref="C17"/>
    </sheetView>
  </sheetViews>
  <sheetFormatPr defaultColWidth="9.13333333333333" defaultRowHeight="14.25" customHeight="1" outlineLevelCol="6"/>
  <cols>
    <col min="1" max="1" width="35.2833333333333" customWidth="1"/>
    <col min="2" max="4" width="28" customWidth="1"/>
    <col min="5" max="7" width="23.8583333333333" customWidth="1"/>
  </cols>
  <sheetData>
    <row r="1" ht="13.5" customHeight="1" spans="4:7">
      <c r="D1" s="1"/>
      <c r="G1" s="2" t="s">
        <v>557</v>
      </c>
    </row>
    <row r="2" ht="41.25" customHeight="1" spans="1:7">
      <c r="A2" s="3" t="str">
        <f>"2025"&amp;"年部门项目中期规划预算表"</f>
        <v>2025年部门项目中期规划预算表</v>
      </c>
      <c r="B2" s="3"/>
      <c r="C2" s="3"/>
      <c r="D2" s="3"/>
      <c r="E2" s="3"/>
      <c r="F2" s="3"/>
      <c r="G2" s="3"/>
    </row>
    <row r="3" ht="13.5" customHeight="1" spans="1:7">
      <c r="A3" s="4" t="str">
        <f>"单位名称："&amp;"昆明经济技术开发区综合保障服务中心"</f>
        <v>单位名称：昆明经济技术开发区综合保障服务中心</v>
      </c>
      <c r="B3" s="5"/>
      <c r="C3" s="5"/>
      <c r="D3" s="5"/>
      <c r="E3" s="6"/>
      <c r="F3" s="6"/>
      <c r="G3" s="7" t="s">
        <v>1</v>
      </c>
    </row>
    <row r="4" ht="21.75" customHeight="1" spans="1:7">
      <c r="A4" s="8" t="s">
        <v>246</v>
      </c>
      <c r="B4" s="8" t="s">
        <v>245</v>
      </c>
      <c r="C4" s="8" t="s">
        <v>180</v>
      </c>
      <c r="D4" s="9" t="s">
        <v>558</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25" customHeight="1" spans="1:7">
      <c r="A7" s="19">
        <v>1</v>
      </c>
      <c r="B7" s="19">
        <v>2</v>
      </c>
      <c r="C7" s="19">
        <v>3</v>
      </c>
      <c r="D7" s="19">
        <v>4</v>
      </c>
      <c r="E7" s="19">
        <v>5</v>
      </c>
      <c r="F7" s="19">
        <v>6</v>
      </c>
      <c r="G7" s="19">
        <v>7</v>
      </c>
    </row>
    <row r="8" ht="25" customHeight="1" spans="1:7">
      <c r="A8" s="20" t="s">
        <v>70</v>
      </c>
      <c r="B8" s="21"/>
      <c r="C8" s="21"/>
      <c r="D8" s="20"/>
      <c r="E8" s="22">
        <v>28000000</v>
      </c>
      <c r="F8" s="22">
        <v>25563539.7</v>
      </c>
      <c r="G8" s="22">
        <v>25563539.7</v>
      </c>
    </row>
    <row r="9" ht="25" customHeight="1" spans="1:7">
      <c r="A9" s="20"/>
      <c r="B9" s="20" t="s">
        <v>559</v>
      </c>
      <c r="C9" s="20" t="s">
        <v>253</v>
      </c>
      <c r="D9" s="20" t="s">
        <v>560</v>
      </c>
      <c r="E9" s="22">
        <v>1750000</v>
      </c>
      <c r="F9" s="22">
        <v>1910000</v>
      </c>
      <c r="G9" s="22">
        <v>1910000</v>
      </c>
    </row>
    <row r="10" ht="25" customHeight="1" spans="1:7">
      <c r="A10" s="23"/>
      <c r="B10" s="20" t="s">
        <v>559</v>
      </c>
      <c r="C10" s="20" t="s">
        <v>255</v>
      </c>
      <c r="D10" s="20" t="s">
        <v>560</v>
      </c>
      <c r="E10" s="22">
        <v>1900000</v>
      </c>
      <c r="F10" s="22">
        <v>2000000</v>
      </c>
      <c r="G10" s="22">
        <v>2000000</v>
      </c>
    </row>
    <row r="11" ht="25" customHeight="1" spans="1:7">
      <c r="A11" s="23"/>
      <c r="B11" s="20" t="s">
        <v>559</v>
      </c>
      <c r="C11" s="20" t="s">
        <v>259</v>
      </c>
      <c r="D11" s="20" t="s">
        <v>560</v>
      </c>
      <c r="E11" s="22">
        <v>50000</v>
      </c>
      <c r="F11" s="22">
        <v>50000</v>
      </c>
      <c r="G11" s="22">
        <v>50000</v>
      </c>
    </row>
    <row r="12" ht="25" customHeight="1" spans="1:7">
      <c r="A12" s="23"/>
      <c r="B12" s="20" t="s">
        <v>559</v>
      </c>
      <c r="C12" s="20" t="s">
        <v>263</v>
      </c>
      <c r="D12" s="20" t="s">
        <v>560</v>
      </c>
      <c r="E12" s="22">
        <v>90000</v>
      </c>
      <c r="F12" s="22"/>
      <c r="G12" s="22"/>
    </row>
    <row r="13" ht="25" customHeight="1" spans="1:7">
      <c r="A13" s="23"/>
      <c r="B13" s="20" t="s">
        <v>559</v>
      </c>
      <c r="C13" s="20" t="s">
        <v>265</v>
      </c>
      <c r="D13" s="20" t="s">
        <v>560</v>
      </c>
      <c r="E13" s="22">
        <v>7344000</v>
      </c>
      <c r="F13" s="22">
        <v>5283539.7</v>
      </c>
      <c r="G13" s="22">
        <v>5283539.7</v>
      </c>
    </row>
    <row r="14" ht="25" customHeight="1" spans="1:7">
      <c r="A14" s="23"/>
      <c r="B14" s="20" t="s">
        <v>559</v>
      </c>
      <c r="C14" s="20" t="s">
        <v>269</v>
      </c>
      <c r="D14" s="20" t="s">
        <v>560</v>
      </c>
      <c r="E14" s="22">
        <v>586000</v>
      </c>
      <c r="F14" s="22"/>
      <c r="G14" s="22"/>
    </row>
    <row r="15" ht="25" customHeight="1" spans="1:7">
      <c r="A15" s="23"/>
      <c r="B15" s="20" t="s">
        <v>561</v>
      </c>
      <c r="C15" s="20" t="s">
        <v>272</v>
      </c>
      <c r="D15" s="20" t="s">
        <v>560</v>
      </c>
      <c r="E15" s="22">
        <v>16280000</v>
      </c>
      <c r="F15" s="22">
        <v>16320000</v>
      </c>
      <c r="G15" s="22">
        <v>16320000</v>
      </c>
    </row>
    <row r="16" ht="25" customHeight="1" spans="1:7">
      <c r="A16" s="24" t="s">
        <v>55</v>
      </c>
      <c r="B16" s="25" t="s">
        <v>562</v>
      </c>
      <c r="C16" s="25"/>
      <c r="D16" s="26"/>
      <c r="E16" s="22">
        <v>28000000</v>
      </c>
      <c r="F16" s="22">
        <v>25563539.7</v>
      </c>
      <c r="G16" s="22">
        <v>25563539.7</v>
      </c>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5" t="s">
        <v>52</v>
      </c>
    </row>
    <row r="2" ht="41.25" customHeight="1" spans="1:1">
      <c r="A2" s="42" t="str">
        <f>"2025"&amp;"年部门收入预算表"</f>
        <v>2025年部门收入预算表</v>
      </c>
    </row>
    <row r="3" ht="17.25" customHeight="1" spans="1:19">
      <c r="A3" s="45" t="str">
        <f>"单位名称："&amp;"昆明经济技术开发区综合保障服务中心"</f>
        <v>单位名称：昆明经济技术开发区综合保障服务中心</v>
      </c>
      <c r="S3" s="47" t="s">
        <v>1</v>
      </c>
    </row>
    <row r="4" ht="21.75" customHeight="1" spans="1:19">
      <c r="A4" s="184" t="s">
        <v>53</v>
      </c>
      <c r="B4" s="185" t="s">
        <v>54</v>
      </c>
      <c r="C4" s="185" t="s">
        <v>55</v>
      </c>
      <c r="D4" s="186" t="s">
        <v>56</v>
      </c>
      <c r="E4" s="186"/>
      <c r="F4" s="186"/>
      <c r="G4" s="186"/>
      <c r="H4" s="186"/>
      <c r="I4" s="132"/>
      <c r="J4" s="186"/>
      <c r="K4" s="186"/>
      <c r="L4" s="186"/>
      <c r="M4" s="186"/>
      <c r="N4" s="193"/>
      <c r="O4" s="186" t="s">
        <v>45</v>
      </c>
      <c r="P4" s="186"/>
      <c r="Q4" s="186"/>
      <c r="R4" s="186"/>
      <c r="S4" s="193"/>
    </row>
    <row r="5" ht="27" customHeight="1" spans="1:19">
      <c r="A5" s="187"/>
      <c r="B5" s="188"/>
      <c r="C5" s="188"/>
      <c r="D5" s="188" t="s">
        <v>57</v>
      </c>
      <c r="E5" s="188" t="s">
        <v>58</v>
      </c>
      <c r="F5" s="188" t="s">
        <v>59</v>
      </c>
      <c r="G5" s="188" t="s">
        <v>60</v>
      </c>
      <c r="H5" s="188" t="s">
        <v>61</v>
      </c>
      <c r="I5" s="194" t="s">
        <v>62</v>
      </c>
      <c r="J5" s="195"/>
      <c r="K5" s="195"/>
      <c r="L5" s="195"/>
      <c r="M5" s="195"/>
      <c r="N5" s="196"/>
      <c r="O5" s="188" t="s">
        <v>57</v>
      </c>
      <c r="P5" s="188" t="s">
        <v>58</v>
      </c>
      <c r="Q5" s="188" t="s">
        <v>59</v>
      </c>
      <c r="R5" s="188" t="s">
        <v>60</v>
      </c>
      <c r="S5" s="188" t="s">
        <v>63</v>
      </c>
    </row>
    <row r="6" ht="30" customHeight="1" spans="1:19">
      <c r="A6" s="189"/>
      <c r="B6" s="107"/>
      <c r="C6" s="116"/>
      <c r="D6" s="116"/>
      <c r="E6" s="116"/>
      <c r="F6" s="116"/>
      <c r="G6" s="116"/>
      <c r="H6" s="116"/>
      <c r="I6" s="72" t="s">
        <v>57</v>
      </c>
      <c r="J6" s="196" t="s">
        <v>64</v>
      </c>
      <c r="K6" s="196" t="s">
        <v>65</v>
      </c>
      <c r="L6" s="196" t="s">
        <v>66</v>
      </c>
      <c r="M6" s="196" t="s">
        <v>67</v>
      </c>
      <c r="N6" s="196" t="s">
        <v>68</v>
      </c>
      <c r="O6" s="197"/>
      <c r="P6" s="197"/>
      <c r="Q6" s="197"/>
      <c r="R6" s="197"/>
      <c r="S6" s="116"/>
    </row>
    <row r="7" ht="15" customHeight="1" spans="1:19">
      <c r="A7" s="190">
        <v>1</v>
      </c>
      <c r="B7" s="190">
        <v>2</v>
      </c>
      <c r="C7" s="190">
        <v>3</v>
      </c>
      <c r="D7" s="190">
        <v>4</v>
      </c>
      <c r="E7" s="190">
        <v>5</v>
      </c>
      <c r="F7" s="190">
        <v>6</v>
      </c>
      <c r="G7" s="190">
        <v>7</v>
      </c>
      <c r="H7" s="190">
        <v>8</v>
      </c>
      <c r="I7" s="72">
        <v>9</v>
      </c>
      <c r="J7" s="190">
        <v>10</v>
      </c>
      <c r="K7" s="190">
        <v>11</v>
      </c>
      <c r="L7" s="190">
        <v>12</v>
      </c>
      <c r="M7" s="190">
        <v>13</v>
      </c>
      <c r="N7" s="190">
        <v>14</v>
      </c>
      <c r="O7" s="190">
        <v>15</v>
      </c>
      <c r="P7" s="190">
        <v>16</v>
      </c>
      <c r="Q7" s="190">
        <v>17</v>
      </c>
      <c r="R7" s="190">
        <v>18</v>
      </c>
      <c r="S7" s="190">
        <v>19</v>
      </c>
    </row>
    <row r="8" ht="18" customHeight="1" spans="1:19">
      <c r="A8" s="20" t="s">
        <v>69</v>
      </c>
      <c r="B8" s="20" t="s">
        <v>70</v>
      </c>
      <c r="C8" s="32">
        <v>41325632.12</v>
      </c>
      <c r="D8" s="32">
        <v>41325632.12</v>
      </c>
      <c r="E8" s="32">
        <v>41325632.12</v>
      </c>
      <c r="F8" s="32"/>
      <c r="G8" s="32"/>
      <c r="H8" s="32"/>
      <c r="I8" s="32"/>
      <c r="J8" s="32"/>
      <c r="K8" s="32"/>
      <c r="L8" s="32"/>
      <c r="M8" s="32"/>
      <c r="N8" s="32"/>
      <c r="O8" s="32"/>
      <c r="P8" s="32"/>
      <c r="Q8" s="32"/>
      <c r="R8" s="32"/>
      <c r="S8" s="32"/>
    </row>
    <row r="9" ht="18" customHeight="1" spans="1:19">
      <c r="A9" s="191" t="s">
        <v>71</v>
      </c>
      <c r="B9" s="191" t="s">
        <v>70</v>
      </c>
      <c r="C9" s="32">
        <v>41325632.12</v>
      </c>
      <c r="D9" s="32">
        <v>41325632.12</v>
      </c>
      <c r="E9" s="32">
        <v>41325632.12</v>
      </c>
      <c r="F9" s="32"/>
      <c r="G9" s="32"/>
      <c r="H9" s="32"/>
      <c r="I9" s="32"/>
      <c r="J9" s="32"/>
      <c r="K9" s="32"/>
      <c r="L9" s="32"/>
      <c r="M9" s="32"/>
      <c r="N9" s="32"/>
      <c r="O9" s="32"/>
      <c r="P9" s="32"/>
      <c r="Q9" s="32"/>
      <c r="R9" s="32"/>
      <c r="S9" s="32"/>
    </row>
    <row r="10" ht="18" customHeight="1" spans="1:19">
      <c r="A10" s="50" t="s">
        <v>55</v>
      </c>
      <c r="B10" s="192"/>
      <c r="C10" s="32">
        <v>41325632.12</v>
      </c>
      <c r="D10" s="32">
        <v>41325632.12</v>
      </c>
      <c r="E10" s="32">
        <v>41325632.12</v>
      </c>
      <c r="F10" s="32"/>
      <c r="G10" s="32"/>
      <c r="H10" s="32"/>
      <c r="I10" s="32"/>
      <c r="J10" s="32"/>
      <c r="K10" s="32"/>
      <c r="L10" s="32"/>
      <c r="M10" s="32"/>
      <c r="N10" s="32"/>
      <c r="O10" s="32"/>
      <c r="P10" s="32"/>
      <c r="Q10" s="32"/>
      <c r="R10" s="32"/>
      <c r="S10" s="32"/>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GridLines="0" showZeros="0" workbookViewId="0">
      <selection activeCell="D23" sqref="D2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166666666667" customWidth="1"/>
    <col min="12" max="15" width="24.575" customWidth="1"/>
  </cols>
  <sheetData>
    <row r="1" ht="17.25" customHeight="1" spans="1:1">
      <c r="A1" s="47" t="s">
        <v>72</v>
      </c>
    </row>
    <row r="2" ht="41.25" customHeight="1" spans="1:1">
      <c r="A2" s="42" t="str">
        <f>"2025"&amp;"年部门支出预算表"</f>
        <v>2025年部门支出预算表</v>
      </c>
    </row>
    <row r="3" ht="17.25" customHeight="1" spans="1:15">
      <c r="A3" s="45" t="str">
        <f>"单位名称："&amp;"昆明经济技术开发区综合保障服务中心"</f>
        <v>单位名称：昆明经济技术开发区综合保障服务中心</v>
      </c>
      <c r="O3" s="47" t="s">
        <v>1</v>
      </c>
    </row>
    <row r="4" ht="27" customHeight="1" spans="1:15">
      <c r="A4" s="170" t="s">
        <v>73</v>
      </c>
      <c r="B4" s="170" t="s">
        <v>74</v>
      </c>
      <c r="C4" s="170" t="s">
        <v>55</v>
      </c>
      <c r="D4" s="171" t="s">
        <v>58</v>
      </c>
      <c r="E4" s="172"/>
      <c r="F4" s="173"/>
      <c r="G4" s="174" t="s">
        <v>59</v>
      </c>
      <c r="H4" s="174" t="s">
        <v>60</v>
      </c>
      <c r="I4" s="174" t="s">
        <v>75</v>
      </c>
      <c r="J4" s="171" t="s">
        <v>62</v>
      </c>
      <c r="K4" s="172"/>
      <c r="L4" s="172"/>
      <c r="M4" s="172"/>
      <c r="N4" s="181"/>
      <c r="O4" s="182"/>
    </row>
    <row r="5" ht="42" customHeight="1" spans="1:15">
      <c r="A5" s="175"/>
      <c r="B5" s="175"/>
      <c r="C5" s="176"/>
      <c r="D5" s="177" t="s">
        <v>57</v>
      </c>
      <c r="E5" s="177" t="s">
        <v>76</v>
      </c>
      <c r="F5" s="177" t="s">
        <v>77</v>
      </c>
      <c r="G5" s="176"/>
      <c r="H5" s="176"/>
      <c r="I5" s="183"/>
      <c r="J5" s="177" t="s">
        <v>57</v>
      </c>
      <c r="K5" s="164" t="s">
        <v>78</v>
      </c>
      <c r="L5" s="164" t="s">
        <v>79</v>
      </c>
      <c r="M5" s="164" t="s">
        <v>80</v>
      </c>
      <c r="N5" s="164" t="s">
        <v>81</v>
      </c>
      <c r="O5" s="164" t="s">
        <v>82</v>
      </c>
    </row>
    <row r="6" ht="18" customHeight="1" spans="1:15">
      <c r="A6" s="53" t="s">
        <v>83</v>
      </c>
      <c r="B6" s="53" t="s">
        <v>84</v>
      </c>
      <c r="C6" s="53" t="s">
        <v>85</v>
      </c>
      <c r="D6" s="57" t="s">
        <v>86</v>
      </c>
      <c r="E6" s="57" t="s">
        <v>87</v>
      </c>
      <c r="F6" s="57" t="s">
        <v>88</v>
      </c>
      <c r="G6" s="57" t="s">
        <v>89</v>
      </c>
      <c r="H6" s="57" t="s">
        <v>90</v>
      </c>
      <c r="I6" s="57" t="s">
        <v>91</v>
      </c>
      <c r="J6" s="57" t="s">
        <v>92</v>
      </c>
      <c r="K6" s="57" t="s">
        <v>93</v>
      </c>
      <c r="L6" s="57" t="s">
        <v>94</v>
      </c>
      <c r="M6" s="57" t="s">
        <v>95</v>
      </c>
      <c r="N6" s="53" t="s">
        <v>96</v>
      </c>
      <c r="O6" s="57" t="s">
        <v>97</v>
      </c>
    </row>
    <row r="7" ht="21" customHeight="1" spans="1:15">
      <c r="A7" s="58" t="s">
        <v>98</v>
      </c>
      <c r="B7" s="58" t="s">
        <v>99</v>
      </c>
      <c r="C7" s="32">
        <v>38249632.12</v>
      </c>
      <c r="D7" s="32">
        <v>38249632.12</v>
      </c>
      <c r="E7" s="32">
        <v>10249632.12</v>
      </c>
      <c r="F7" s="32">
        <v>28000000</v>
      </c>
      <c r="G7" s="32"/>
      <c r="H7" s="32"/>
      <c r="I7" s="32"/>
      <c r="J7" s="32"/>
      <c r="K7" s="32"/>
      <c r="L7" s="32"/>
      <c r="M7" s="32"/>
      <c r="N7" s="32"/>
      <c r="O7" s="32"/>
    </row>
    <row r="8" ht="21" customHeight="1" spans="1:15">
      <c r="A8" s="178" t="s">
        <v>100</v>
      </c>
      <c r="B8" s="178" t="s">
        <v>101</v>
      </c>
      <c r="C8" s="32">
        <v>36499632.12</v>
      </c>
      <c r="D8" s="32">
        <v>36499632.12</v>
      </c>
      <c r="E8" s="32">
        <v>10249632.12</v>
      </c>
      <c r="F8" s="32">
        <v>26250000</v>
      </c>
      <c r="G8" s="32"/>
      <c r="H8" s="32"/>
      <c r="I8" s="32"/>
      <c r="J8" s="32"/>
      <c r="K8" s="32"/>
      <c r="L8" s="32"/>
      <c r="M8" s="32"/>
      <c r="N8" s="32"/>
      <c r="O8" s="32"/>
    </row>
    <row r="9" ht="21" customHeight="1" spans="1:15">
      <c r="A9" s="179" t="s">
        <v>102</v>
      </c>
      <c r="B9" s="179" t="s">
        <v>103</v>
      </c>
      <c r="C9" s="32">
        <v>10029632.12</v>
      </c>
      <c r="D9" s="32">
        <v>10029632.12</v>
      </c>
      <c r="E9" s="32">
        <v>10029632.12</v>
      </c>
      <c r="F9" s="32"/>
      <c r="G9" s="32"/>
      <c r="H9" s="32"/>
      <c r="I9" s="32"/>
      <c r="J9" s="32"/>
      <c r="K9" s="32"/>
      <c r="L9" s="32"/>
      <c r="M9" s="32"/>
      <c r="N9" s="32"/>
      <c r="O9" s="32"/>
    </row>
    <row r="10" ht="21" customHeight="1" spans="1:15">
      <c r="A10" s="179" t="s">
        <v>104</v>
      </c>
      <c r="B10" s="179" t="s">
        <v>105</v>
      </c>
      <c r="C10" s="32">
        <v>26470000</v>
      </c>
      <c r="D10" s="32">
        <v>26470000</v>
      </c>
      <c r="E10" s="32">
        <v>220000</v>
      </c>
      <c r="F10" s="32">
        <v>26250000</v>
      </c>
      <c r="G10" s="32"/>
      <c r="H10" s="32"/>
      <c r="I10" s="32"/>
      <c r="J10" s="32"/>
      <c r="K10" s="32"/>
      <c r="L10" s="32"/>
      <c r="M10" s="32"/>
      <c r="N10" s="32"/>
      <c r="O10" s="32"/>
    </row>
    <row r="11" ht="21" customHeight="1" spans="1:15">
      <c r="A11" s="178" t="s">
        <v>106</v>
      </c>
      <c r="B11" s="178" t="s">
        <v>107</v>
      </c>
      <c r="C11" s="32">
        <v>1750000</v>
      </c>
      <c r="D11" s="32">
        <v>1750000</v>
      </c>
      <c r="E11" s="32"/>
      <c r="F11" s="32">
        <v>1750000</v>
      </c>
      <c r="G11" s="32"/>
      <c r="H11" s="32"/>
      <c r="I11" s="32"/>
      <c r="J11" s="32"/>
      <c r="K11" s="32"/>
      <c r="L11" s="32"/>
      <c r="M11" s="32"/>
      <c r="N11" s="32"/>
      <c r="O11" s="32"/>
    </row>
    <row r="12" ht="21" customHeight="1" spans="1:15">
      <c r="A12" s="179" t="s">
        <v>108</v>
      </c>
      <c r="B12" s="179" t="s">
        <v>109</v>
      </c>
      <c r="C12" s="32">
        <v>1750000</v>
      </c>
      <c r="D12" s="32">
        <v>1750000</v>
      </c>
      <c r="E12" s="32"/>
      <c r="F12" s="32">
        <v>1750000</v>
      </c>
      <c r="G12" s="32"/>
      <c r="H12" s="32"/>
      <c r="I12" s="32"/>
      <c r="J12" s="32"/>
      <c r="K12" s="32"/>
      <c r="L12" s="32"/>
      <c r="M12" s="32"/>
      <c r="N12" s="32"/>
      <c r="O12" s="32"/>
    </row>
    <row r="13" ht="21" customHeight="1" spans="1:15">
      <c r="A13" s="58" t="s">
        <v>110</v>
      </c>
      <c r="B13" s="58" t="s">
        <v>111</v>
      </c>
      <c r="C13" s="32">
        <v>1550000</v>
      </c>
      <c r="D13" s="32">
        <v>1550000</v>
      </c>
      <c r="E13" s="32">
        <v>1550000</v>
      </c>
      <c r="F13" s="32"/>
      <c r="G13" s="32"/>
      <c r="H13" s="32"/>
      <c r="I13" s="32"/>
      <c r="J13" s="32"/>
      <c r="K13" s="32"/>
      <c r="L13" s="32"/>
      <c r="M13" s="32"/>
      <c r="N13" s="32"/>
      <c r="O13" s="32"/>
    </row>
    <row r="14" ht="21" customHeight="1" spans="1:15">
      <c r="A14" s="178" t="s">
        <v>112</v>
      </c>
      <c r="B14" s="178" t="s">
        <v>113</v>
      </c>
      <c r="C14" s="32">
        <v>1550000</v>
      </c>
      <c r="D14" s="32">
        <v>1550000</v>
      </c>
      <c r="E14" s="32">
        <v>1550000</v>
      </c>
      <c r="F14" s="32"/>
      <c r="G14" s="32"/>
      <c r="H14" s="32"/>
      <c r="I14" s="32"/>
      <c r="J14" s="32"/>
      <c r="K14" s="32"/>
      <c r="L14" s="32"/>
      <c r="M14" s="32"/>
      <c r="N14" s="32"/>
      <c r="O14" s="32"/>
    </row>
    <row r="15" ht="21" customHeight="1" spans="1:15">
      <c r="A15" s="179" t="s">
        <v>114</v>
      </c>
      <c r="B15" s="179" t="s">
        <v>115</v>
      </c>
      <c r="C15" s="32">
        <v>1050000</v>
      </c>
      <c r="D15" s="32">
        <v>1050000</v>
      </c>
      <c r="E15" s="32">
        <v>1050000</v>
      </c>
      <c r="F15" s="32"/>
      <c r="G15" s="32"/>
      <c r="H15" s="32"/>
      <c r="I15" s="32"/>
      <c r="J15" s="32"/>
      <c r="K15" s="32"/>
      <c r="L15" s="32"/>
      <c r="M15" s="32"/>
      <c r="N15" s="32"/>
      <c r="O15" s="32"/>
    </row>
    <row r="16" ht="21" customHeight="1" spans="1:15">
      <c r="A16" s="179" t="s">
        <v>116</v>
      </c>
      <c r="B16" s="179" t="s">
        <v>117</v>
      </c>
      <c r="C16" s="32">
        <v>500000</v>
      </c>
      <c r="D16" s="32">
        <v>500000</v>
      </c>
      <c r="E16" s="32">
        <v>500000</v>
      </c>
      <c r="F16" s="32"/>
      <c r="G16" s="32"/>
      <c r="H16" s="32"/>
      <c r="I16" s="32"/>
      <c r="J16" s="32"/>
      <c r="K16" s="32"/>
      <c r="L16" s="32"/>
      <c r="M16" s="32"/>
      <c r="N16" s="32"/>
      <c r="O16" s="32"/>
    </row>
    <row r="17" ht="21" customHeight="1" spans="1:15">
      <c r="A17" s="58" t="s">
        <v>118</v>
      </c>
      <c r="B17" s="58" t="s">
        <v>119</v>
      </c>
      <c r="C17" s="32">
        <v>650000</v>
      </c>
      <c r="D17" s="32">
        <v>650000</v>
      </c>
      <c r="E17" s="32">
        <v>650000</v>
      </c>
      <c r="F17" s="32"/>
      <c r="G17" s="32"/>
      <c r="H17" s="32"/>
      <c r="I17" s="32"/>
      <c r="J17" s="32"/>
      <c r="K17" s="32"/>
      <c r="L17" s="32"/>
      <c r="M17" s="32"/>
      <c r="N17" s="32"/>
      <c r="O17" s="32"/>
    </row>
    <row r="18" ht="21" customHeight="1" spans="1:15">
      <c r="A18" s="178" t="s">
        <v>120</v>
      </c>
      <c r="B18" s="178" t="s">
        <v>121</v>
      </c>
      <c r="C18" s="32">
        <v>650000</v>
      </c>
      <c r="D18" s="32">
        <v>650000</v>
      </c>
      <c r="E18" s="32">
        <v>650000</v>
      </c>
      <c r="F18" s="32"/>
      <c r="G18" s="32"/>
      <c r="H18" s="32"/>
      <c r="I18" s="32"/>
      <c r="J18" s="32"/>
      <c r="K18" s="32"/>
      <c r="L18" s="32"/>
      <c r="M18" s="32"/>
      <c r="N18" s="32"/>
      <c r="O18" s="32"/>
    </row>
    <row r="19" ht="21" customHeight="1" spans="1:15">
      <c r="A19" s="179" t="s">
        <v>122</v>
      </c>
      <c r="B19" s="179" t="s">
        <v>123</v>
      </c>
      <c r="C19" s="32">
        <v>650000</v>
      </c>
      <c r="D19" s="32">
        <v>650000</v>
      </c>
      <c r="E19" s="32">
        <v>650000</v>
      </c>
      <c r="F19" s="32"/>
      <c r="G19" s="32"/>
      <c r="H19" s="32"/>
      <c r="I19" s="32"/>
      <c r="J19" s="32"/>
      <c r="K19" s="32"/>
      <c r="L19" s="32"/>
      <c r="M19" s="32"/>
      <c r="N19" s="32"/>
      <c r="O19" s="32"/>
    </row>
    <row r="20" ht="21" customHeight="1" spans="1:15">
      <c r="A20" s="58" t="s">
        <v>124</v>
      </c>
      <c r="B20" s="58" t="s">
        <v>125</v>
      </c>
      <c r="C20" s="32">
        <v>876000</v>
      </c>
      <c r="D20" s="32">
        <v>876000</v>
      </c>
      <c r="E20" s="32">
        <v>876000</v>
      </c>
      <c r="F20" s="32"/>
      <c r="G20" s="32"/>
      <c r="H20" s="32"/>
      <c r="I20" s="32"/>
      <c r="J20" s="32"/>
      <c r="K20" s="32"/>
      <c r="L20" s="32"/>
      <c r="M20" s="32"/>
      <c r="N20" s="32"/>
      <c r="O20" s="32"/>
    </row>
    <row r="21" ht="21" customHeight="1" spans="1:15">
      <c r="A21" s="178" t="s">
        <v>126</v>
      </c>
      <c r="B21" s="178" t="s">
        <v>127</v>
      </c>
      <c r="C21" s="32">
        <v>876000</v>
      </c>
      <c r="D21" s="32">
        <v>876000</v>
      </c>
      <c r="E21" s="32">
        <v>876000</v>
      </c>
      <c r="F21" s="32"/>
      <c r="G21" s="32"/>
      <c r="H21" s="32"/>
      <c r="I21" s="32"/>
      <c r="J21" s="32"/>
      <c r="K21" s="32"/>
      <c r="L21" s="32"/>
      <c r="M21" s="32"/>
      <c r="N21" s="32"/>
      <c r="O21" s="32"/>
    </row>
    <row r="22" ht="21" customHeight="1" spans="1:15">
      <c r="A22" s="179" t="s">
        <v>128</v>
      </c>
      <c r="B22" s="179" t="s">
        <v>129</v>
      </c>
      <c r="C22" s="32">
        <v>876000</v>
      </c>
      <c r="D22" s="32">
        <v>876000</v>
      </c>
      <c r="E22" s="32">
        <v>876000</v>
      </c>
      <c r="F22" s="32"/>
      <c r="G22" s="32"/>
      <c r="H22" s="32"/>
      <c r="I22" s="32"/>
      <c r="J22" s="32"/>
      <c r="K22" s="32"/>
      <c r="L22" s="32"/>
      <c r="M22" s="32"/>
      <c r="N22" s="32"/>
      <c r="O22" s="32"/>
    </row>
    <row r="23" ht="21" customHeight="1" spans="1:15">
      <c r="A23" s="180" t="s">
        <v>55</v>
      </c>
      <c r="B23" s="138"/>
      <c r="C23" s="32">
        <v>41325632.12</v>
      </c>
      <c r="D23" s="32">
        <v>41325632.12</v>
      </c>
      <c r="E23" s="32">
        <v>13325632.12</v>
      </c>
      <c r="F23" s="32">
        <v>28000000</v>
      </c>
      <c r="G23" s="32"/>
      <c r="H23" s="32"/>
      <c r="I23" s="32"/>
      <c r="J23" s="32"/>
      <c r="K23" s="32"/>
      <c r="L23" s="32"/>
      <c r="M23" s="32"/>
      <c r="N23" s="32"/>
      <c r="O23" s="32"/>
    </row>
  </sheetData>
  <mergeCells count="12">
    <mergeCell ref="A1:O1"/>
    <mergeCell ref="A2:O2"/>
    <mergeCell ref="A3:B3"/>
    <mergeCell ref="D4:F4"/>
    <mergeCell ref="J4:O4"/>
    <mergeCell ref="A23:B2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3"/>
      <c r="B1" s="47"/>
      <c r="C1" s="47"/>
      <c r="D1" s="47" t="s">
        <v>130</v>
      </c>
    </row>
    <row r="2" ht="41.25" customHeight="1" spans="1:1">
      <c r="A2" s="42" t="str">
        <f>"2025"&amp;"年部门财政拨款收支预算总表"</f>
        <v>2025年部门财政拨款收支预算总表</v>
      </c>
    </row>
    <row r="3" ht="17.25" customHeight="1" spans="1:4">
      <c r="A3" s="45" t="str">
        <f>"单位名称："&amp;"昆明经济技术开发区综合保障服务中心"</f>
        <v>单位名称：昆明经济技术开发区综合保障服务中心</v>
      </c>
      <c r="B3" s="163"/>
      <c r="D3" s="47"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131</v>
      </c>
      <c r="B6" s="32">
        <v>41325632.12</v>
      </c>
      <c r="C6" s="166" t="s">
        <v>132</v>
      </c>
      <c r="D6" s="32">
        <v>41325632.12</v>
      </c>
    </row>
    <row r="7" ht="16.5" customHeight="1" spans="1:4">
      <c r="A7" s="166" t="s">
        <v>133</v>
      </c>
      <c r="B7" s="32">
        <v>41325632.12</v>
      </c>
      <c r="C7" s="166" t="s">
        <v>134</v>
      </c>
      <c r="D7" s="32">
        <v>38249632.12</v>
      </c>
    </row>
    <row r="8" ht="16.5" customHeight="1" spans="1:4">
      <c r="A8" s="166" t="s">
        <v>135</v>
      </c>
      <c r="B8" s="32"/>
      <c r="C8" s="166" t="s">
        <v>136</v>
      </c>
      <c r="D8" s="32"/>
    </row>
    <row r="9" ht="16.5" customHeight="1" spans="1:4">
      <c r="A9" s="166" t="s">
        <v>137</v>
      </c>
      <c r="B9" s="32"/>
      <c r="C9" s="166" t="s">
        <v>138</v>
      </c>
      <c r="D9" s="32"/>
    </row>
    <row r="10" ht="16.5" customHeight="1" spans="1:4">
      <c r="A10" s="166" t="s">
        <v>139</v>
      </c>
      <c r="B10" s="32"/>
      <c r="C10" s="166" t="s">
        <v>140</v>
      </c>
      <c r="D10" s="32"/>
    </row>
    <row r="11" ht="16.5" customHeight="1" spans="1:4">
      <c r="A11" s="166" t="s">
        <v>133</v>
      </c>
      <c r="B11" s="32"/>
      <c r="C11" s="166" t="s">
        <v>141</v>
      </c>
      <c r="D11" s="32"/>
    </row>
    <row r="12" ht="16.5" customHeight="1" spans="1:4">
      <c r="A12" s="148" t="s">
        <v>135</v>
      </c>
      <c r="B12" s="32"/>
      <c r="C12" s="70" t="s">
        <v>142</v>
      </c>
      <c r="D12" s="32"/>
    </row>
    <row r="13" ht="16.5" customHeight="1" spans="1:4">
      <c r="A13" s="148" t="s">
        <v>137</v>
      </c>
      <c r="B13" s="32"/>
      <c r="C13" s="70" t="s">
        <v>143</v>
      </c>
      <c r="D13" s="32"/>
    </row>
    <row r="14" ht="16.5" customHeight="1" spans="1:4">
      <c r="A14" s="167"/>
      <c r="B14" s="32"/>
      <c r="C14" s="70" t="s">
        <v>144</v>
      </c>
      <c r="D14" s="32">
        <v>1550000</v>
      </c>
    </row>
    <row r="15" ht="16.5" customHeight="1" spans="1:4">
      <c r="A15" s="167"/>
      <c r="B15" s="32"/>
      <c r="C15" s="70" t="s">
        <v>145</v>
      </c>
      <c r="D15" s="32">
        <v>650000</v>
      </c>
    </row>
    <row r="16" ht="16.5" customHeight="1" spans="1:4">
      <c r="A16" s="167"/>
      <c r="B16" s="32"/>
      <c r="C16" s="70" t="s">
        <v>146</v>
      </c>
      <c r="D16" s="32"/>
    </row>
    <row r="17" ht="16.5" customHeight="1" spans="1:4">
      <c r="A17" s="167"/>
      <c r="B17" s="32"/>
      <c r="C17" s="70" t="s">
        <v>147</v>
      </c>
      <c r="D17" s="32"/>
    </row>
    <row r="18" ht="16.5" customHeight="1" spans="1:4">
      <c r="A18" s="167"/>
      <c r="B18" s="32"/>
      <c r="C18" s="70" t="s">
        <v>148</v>
      </c>
      <c r="D18" s="32"/>
    </row>
    <row r="19" ht="16.5" customHeight="1" spans="1:4">
      <c r="A19" s="167"/>
      <c r="B19" s="32"/>
      <c r="C19" s="70" t="s">
        <v>149</v>
      </c>
      <c r="D19" s="32"/>
    </row>
    <row r="20" ht="16.5" customHeight="1" spans="1:4">
      <c r="A20" s="167"/>
      <c r="B20" s="32"/>
      <c r="C20" s="70" t="s">
        <v>150</v>
      </c>
      <c r="D20" s="32"/>
    </row>
    <row r="21" ht="16.5" customHeight="1" spans="1:4">
      <c r="A21" s="167"/>
      <c r="B21" s="32"/>
      <c r="C21" s="70" t="s">
        <v>151</v>
      </c>
      <c r="D21" s="32"/>
    </row>
    <row r="22" ht="16.5" customHeight="1" spans="1:4">
      <c r="A22" s="167"/>
      <c r="B22" s="32"/>
      <c r="C22" s="70" t="s">
        <v>152</v>
      </c>
      <c r="D22" s="32"/>
    </row>
    <row r="23" ht="16.5" customHeight="1" spans="1:4">
      <c r="A23" s="167"/>
      <c r="B23" s="32"/>
      <c r="C23" s="70" t="s">
        <v>153</v>
      </c>
      <c r="D23" s="32"/>
    </row>
    <row r="24" ht="16.5" customHeight="1" spans="1:4">
      <c r="A24" s="167"/>
      <c r="B24" s="32"/>
      <c r="C24" s="70" t="s">
        <v>154</v>
      </c>
      <c r="D24" s="32"/>
    </row>
    <row r="25" ht="16.5" customHeight="1" spans="1:4">
      <c r="A25" s="167"/>
      <c r="B25" s="32"/>
      <c r="C25" s="70" t="s">
        <v>155</v>
      </c>
      <c r="D25" s="32">
        <v>876000</v>
      </c>
    </row>
    <row r="26" ht="16.5" customHeight="1" spans="1:4">
      <c r="A26" s="167"/>
      <c r="B26" s="32"/>
      <c r="C26" s="70" t="s">
        <v>156</v>
      </c>
      <c r="D26" s="32"/>
    </row>
    <row r="27" ht="16.5" customHeight="1" spans="1:4">
      <c r="A27" s="167"/>
      <c r="B27" s="32"/>
      <c r="C27" s="70" t="s">
        <v>157</v>
      </c>
      <c r="D27" s="32"/>
    </row>
    <row r="28" ht="16.5" customHeight="1" spans="1:4">
      <c r="A28" s="167"/>
      <c r="B28" s="32"/>
      <c r="C28" s="70" t="s">
        <v>158</v>
      </c>
      <c r="D28" s="32"/>
    </row>
    <row r="29" ht="16.5" customHeight="1" spans="1:4">
      <c r="A29" s="167"/>
      <c r="B29" s="32"/>
      <c r="C29" s="70" t="s">
        <v>159</v>
      </c>
      <c r="D29" s="32"/>
    </row>
    <row r="30" ht="16.5" customHeight="1" spans="1:4">
      <c r="A30" s="167"/>
      <c r="B30" s="32"/>
      <c r="C30" s="70" t="s">
        <v>160</v>
      </c>
      <c r="D30" s="32"/>
    </row>
    <row r="31" ht="16.5" customHeight="1" spans="1:4">
      <c r="A31" s="167"/>
      <c r="B31" s="32"/>
      <c r="C31" s="148" t="s">
        <v>161</v>
      </c>
      <c r="D31" s="32"/>
    </row>
    <row r="32" ht="16.5" customHeight="1" spans="1:4">
      <c r="A32" s="167"/>
      <c r="B32" s="32"/>
      <c r="C32" s="148" t="s">
        <v>162</v>
      </c>
      <c r="D32" s="32"/>
    </row>
    <row r="33" ht="16.5" customHeight="1" spans="1:4">
      <c r="A33" s="167"/>
      <c r="B33" s="32"/>
      <c r="C33" s="30" t="s">
        <v>163</v>
      </c>
      <c r="D33" s="32"/>
    </row>
    <row r="34" ht="15" customHeight="1" spans="1:4">
      <c r="A34" s="168" t="s">
        <v>50</v>
      </c>
      <c r="B34" s="169">
        <v>41325632.12</v>
      </c>
      <c r="C34" s="168" t="s">
        <v>51</v>
      </c>
      <c r="D34" s="169">
        <v>41325632.12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B8" sqref="B8"/>
    </sheetView>
  </sheetViews>
  <sheetFormatPr defaultColWidth="9.13333333333333" defaultRowHeight="14.25" customHeight="1" outlineLevelCol="6"/>
  <cols>
    <col min="1" max="1" width="20.1333333333333" customWidth="1"/>
    <col min="2" max="2" width="44" customWidth="1"/>
    <col min="3" max="7" width="24.1333333333333" customWidth="1"/>
  </cols>
  <sheetData>
    <row r="1" customHeight="1" spans="4:7">
      <c r="D1" s="137"/>
      <c r="F1" s="73"/>
      <c r="G1" s="143" t="s">
        <v>164</v>
      </c>
    </row>
    <row r="2" ht="41.25" customHeight="1" spans="1:7">
      <c r="A2" s="125" t="str">
        <f>"2025"&amp;"年一般公共预算支出预算表（按功能科目分类）"</f>
        <v>2025年一般公共预算支出预算表（按功能科目分类）</v>
      </c>
      <c r="B2" s="125"/>
      <c r="C2" s="125"/>
      <c r="D2" s="125"/>
      <c r="E2" s="125"/>
      <c r="F2" s="125"/>
      <c r="G2" s="125"/>
    </row>
    <row r="3" ht="18" customHeight="1" spans="1:7">
      <c r="A3" s="4" t="str">
        <f>"单位名称："&amp;"昆明经济技术开发区综合保障服务中心"</f>
        <v>单位名称：昆明经济技术开发区综合保障服务中心</v>
      </c>
      <c r="F3" s="122"/>
      <c r="G3" s="143" t="s">
        <v>1</v>
      </c>
    </row>
    <row r="4" ht="20.25" customHeight="1" spans="1:7">
      <c r="A4" s="159" t="s">
        <v>165</v>
      </c>
      <c r="B4" s="160"/>
      <c r="C4" s="126" t="s">
        <v>55</v>
      </c>
      <c r="D4" s="151" t="s">
        <v>76</v>
      </c>
      <c r="E4" s="11"/>
      <c r="F4" s="12"/>
      <c r="G4" s="140" t="s">
        <v>77</v>
      </c>
    </row>
    <row r="5" ht="20.25" customHeight="1" spans="1:7">
      <c r="A5" s="161" t="s">
        <v>73</v>
      </c>
      <c r="B5" s="161" t="s">
        <v>74</v>
      </c>
      <c r="C5" s="18"/>
      <c r="D5" s="131" t="s">
        <v>57</v>
      </c>
      <c r="E5" s="131" t="s">
        <v>166</v>
      </c>
      <c r="F5" s="131" t="s">
        <v>167</v>
      </c>
      <c r="G5" s="142"/>
    </row>
    <row r="6" ht="15" customHeight="1" spans="1:7">
      <c r="A6" s="61" t="s">
        <v>83</v>
      </c>
      <c r="B6" s="61" t="s">
        <v>84</v>
      </c>
      <c r="C6" s="61" t="s">
        <v>85</v>
      </c>
      <c r="D6" s="61" t="s">
        <v>86</v>
      </c>
      <c r="E6" s="61" t="s">
        <v>87</v>
      </c>
      <c r="F6" s="61" t="s">
        <v>88</v>
      </c>
      <c r="G6" s="61" t="s">
        <v>89</v>
      </c>
    </row>
    <row r="7" ht="18" customHeight="1" spans="1:7">
      <c r="A7" s="30" t="s">
        <v>98</v>
      </c>
      <c r="B7" s="30" t="s">
        <v>99</v>
      </c>
      <c r="C7" s="32">
        <v>38249632.12</v>
      </c>
      <c r="D7" s="32">
        <v>10249632.12</v>
      </c>
      <c r="E7" s="32">
        <v>8294719</v>
      </c>
      <c r="F7" s="32">
        <v>1954913.12</v>
      </c>
      <c r="G7" s="32">
        <v>28000000</v>
      </c>
    </row>
    <row r="8" ht="18" customHeight="1" spans="1:7">
      <c r="A8" s="135" t="s">
        <v>100</v>
      </c>
      <c r="B8" s="135" t="s">
        <v>101</v>
      </c>
      <c r="C8" s="32">
        <v>36499632.12</v>
      </c>
      <c r="D8" s="32">
        <v>10249632.12</v>
      </c>
      <c r="E8" s="32">
        <v>8294719</v>
      </c>
      <c r="F8" s="32">
        <v>1954913.12</v>
      </c>
      <c r="G8" s="32">
        <v>26250000</v>
      </c>
    </row>
    <row r="9" ht="18" customHeight="1" spans="1:7">
      <c r="A9" s="136" t="s">
        <v>102</v>
      </c>
      <c r="B9" s="136" t="s">
        <v>103</v>
      </c>
      <c r="C9" s="32">
        <v>10029632.12</v>
      </c>
      <c r="D9" s="32">
        <v>10029632.12</v>
      </c>
      <c r="E9" s="32">
        <v>8294719</v>
      </c>
      <c r="F9" s="32">
        <v>1734913.12</v>
      </c>
      <c r="G9" s="32"/>
    </row>
    <row r="10" ht="18" customHeight="1" spans="1:7">
      <c r="A10" s="136" t="s">
        <v>104</v>
      </c>
      <c r="B10" s="136" t="s">
        <v>105</v>
      </c>
      <c r="C10" s="32">
        <v>26470000</v>
      </c>
      <c r="D10" s="32">
        <v>220000</v>
      </c>
      <c r="E10" s="32"/>
      <c r="F10" s="32">
        <v>220000</v>
      </c>
      <c r="G10" s="32">
        <v>26250000</v>
      </c>
    </row>
    <row r="11" ht="18" customHeight="1" spans="1:7">
      <c r="A11" s="135" t="s">
        <v>106</v>
      </c>
      <c r="B11" s="135" t="s">
        <v>107</v>
      </c>
      <c r="C11" s="32">
        <v>1750000</v>
      </c>
      <c r="D11" s="32"/>
      <c r="E11" s="32"/>
      <c r="F11" s="32"/>
      <c r="G11" s="32">
        <v>1750000</v>
      </c>
    </row>
    <row r="12" ht="18" customHeight="1" spans="1:7">
      <c r="A12" s="136" t="s">
        <v>108</v>
      </c>
      <c r="B12" s="136" t="s">
        <v>109</v>
      </c>
      <c r="C12" s="32">
        <v>1750000</v>
      </c>
      <c r="D12" s="32"/>
      <c r="E12" s="32"/>
      <c r="F12" s="32"/>
      <c r="G12" s="32">
        <v>1750000</v>
      </c>
    </row>
    <row r="13" ht="18" customHeight="1" spans="1:7">
      <c r="A13" s="30" t="s">
        <v>110</v>
      </c>
      <c r="B13" s="30" t="s">
        <v>111</v>
      </c>
      <c r="C13" s="32">
        <v>1550000</v>
      </c>
      <c r="D13" s="32">
        <v>1550000</v>
      </c>
      <c r="E13" s="32">
        <v>1550000</v>
      </c>
      <c r="F13" s="32"/>
      <c r="G13" s="32"/>
    </row>
    <row r="14" ht="18" customHeight="1" spans="1:7">
      <c r="A14" s="135" t="s">
        <v>112</v>
      </c>
      <c r="B14" s="135" t="s">
        <v>113</v>
      </c>
      <c r="C14" s="32">
        <v>1550000</v>
      </c>
      <c r="D14" s="32">
        <v>1550000</v>
      </c>
      <c r="E14" s="32">
        <v>1550000</v>
      </c>
      <c r="F14" s="32"/>
      <c r="G14" s="32"/>
    </row>
    <row r="15" ht="18" customHeight="1" spans="1:7">
      <c r="A15" s="136" t="s">
        <v>114</v>
      </c>
      <c r="B15" s="136" t="s">
        <v>115</v>
      </c>
      <c r="C15" s="32">
        <v>1050000</v>
      </c>
      <c r="D15" s="32">
        <v>1050000</v>
      </c>
      <c r="E15" s="32">
        <v>1050000</v>
      </c>
      <c r="F15" s="32"/>
      <c r="G15" s="32"/>
    </row>
    <row r="16" ht="18" customHeight="1" spans="1:7">
      <c r="A16" s="136" t="s">
        <v>116</v>
      </c>
      <c r="B16" s="136" t="s">
        <v>117</v>
      </c>
      <c r="C16" s="32">
        <v>500000</v>
      </c>
      <c r="D16" s="32">
        <v>500000</v>
      </c>
      <c r="E16" s="32">
        <v>500000</v>
      </c>
      <c r="F16" s="32"/>
      <c r="G16" s="32"/>
    </row>
    <row r="17" ht="18" customHeight="1" spans="1:7">
      <c r="A17" s="30" t="s">
        <v>118</v>
      </c>
      <c r="B17" s="30" t="s">
        <v>119</v>
      </c>
      <c r="C17" s="32">
        <v>650000</v>
      </c>
      <c r="D17" s="32">
        <v>650000</v>
      </c>
      <c r="E17" s="32">
        <v>650000</v>
      </c>
      <c r="F17" s="32"/>
      <c r="G17" s="32"/>
    </row>
    <row r="18" ht="18" customHeight="1" spans="1:7">
      <c r="A18" s="135" t="s">
        <v>120</v>
      </c>
      <c r="B18" s="135" t="s">
        <v>121</v>
      </c>
      <c r="C18" s="32">
        <v>650000</v>
      </c>
      <c r="D18" s="32">
        <v>650000</v>
      </c>
      <c r="E18" s="32">
        <v>650000</v>
      </c>
      <c r="F18" s="32"/>
      <c r="G18" s="32"/>
    </row>
    <row r="19" ht="18" customHeight="1" spans="1:7">
      <c r="A19" s="136" t="s">
        <v>122</v>
      </c>
      <c r="B19" s="136" t="s">
        <v>123</v>
      </c>
      <c r="C19" s="32">
        <v>650000</v>
      </c>
      <c r="D19" s="32">
        <v>650000</v>
      </c>
      <c r="E19" s="32">
        <v>650000</v>
      </c>
      <c r="F19" s="32"/>
      <c r="G19" s="32"/>
    </row>
    <row r="20" ht="18" customHeight="1" spans="1:7">
      <c r="A20" s="30" t="s">
        <v>124</v>
      </c>
      <c r="B20" s="30" t="s">
        <v>125</v>
      </c>
      <c r="C20" s="32">
        <v>876000</v>
      </c>
      <c r="D20" s="32">
        <v>876000</v>
      </c>
      <c r="E20" s="32">
        <v>876000</v>
      </c>
      <c r="F20" s="32"/>
      <c r="G20" s="32"/>
    </row>
    <row r="21" ht="18" customHeight="1" spans="1:7">
      <c r="A21" s="135" t="s">
        <v>126</v>
      </c>
      <c r="B21" s="135" t="s">
        <v>127</v>
      </c>
      <c r="C21" s="32">
        <v>876000</v>
      </c>
      <c r="D21" s="32">
        <v>876000</v>
      </c>
      <c r="E21" s="32">
        <v>876000</v>
      </c>
      <c r="F21" s="32"/>
      <c r="G21" s="32"/>
    </row>
    <row r="22" ht="18" customHeight="1" spans="1:7">
      <c r="A22" s="136" t="s">
        <v>128</v>
      </c>
      <c r="B22" s="136" t="s">
        <v>129</v>
      </c>
      <c r="C22" s="32">
        <v>876000</v>
      </c>
      <c r="D22" s="32">
        <v>876000</v>
      </c>
      <c r="E22" s="32">
        <v>876000</v>
      </c>
      <c r="F22" s="32"/>
      <c r="G22" s="32"/>
    </row>
    <row r="23" ht="18" customHeight="1" spans="1:7">
      <c r="A23" s="81" t="s">
        <v>168</v>
      </c>
      <c r="B23" s="162" t="s">
        <v>168</v>
      </c>
      <c r="C23" s="32">
        <v>41325632.12</v>
      </c>
      <c r="D23" s="32">
        <v>13325632.12</v>
      </c>
      <c r="E23" s="32">
        <v>11370719</v>
      </c>
      <c r="F23" s="32">
        <v>1954913.12</v>
      </c>
      <c r="G23" s="32">
        <v>28000000</v>
      </c>
    </row>
  </sheetData>
  <mergeCells count="6">
    <mergeCell ref="A2:G2"/>
    <mergeCell ref="A4:B4"/>
    <mergeCell ref="D4:F4"/>
    <mergeCell ref="A23:B2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166666666667" defaultRowHeight="14.25" customHeight="1" outlineLevelRow="6" outlineLevelCol="5"/>
  <cols>
    <col min="1" max="6" width="28.1333333333333" customWidth="1"/>
  </cols>
  <sheetData>
    <row r="1" customHeight="1" spans="1:6">
      <c r="A1" s="44"/>
      <c r="B1" s="44"/>
      <c r="C1" s="44"/>
      <c r="D1" s="44"/>
      <c r="E1" s="43"/>
      <c r="F1" s="155" t="s">
        <v>169</v>
      </c>
    </row>
    <row r="2" ht="41.25" customHeight="1" spans="1:6">
      <c r="A2" s="156" t="str">
        <f>"2025"&amp;"年一般公共预算“三公”经费支出预算表"</f>
        <v>2025年一般公共预算“三公”经费支出预算表</v>
      </c>
      <c r="B2" s="44"/>
      <c r="C2" s="44"/>
      <c r="D2" s="44"/>
      <c r="E2" s="43"/>
      <c r="F2" s="44"/>
    </row>
    <row r="3" customHeight="1" spans="1:6">
      <c r="A3" s="112" t="str">
        <f>"单位名称："&amp;"昆明经济技术开发区综合保障服务中心"</f>
        <v>单位名称：昆明经济技术开发区综合保障服务中心</v>
      </c>
      <c r="B3" s="157"/>
      <c r="D3" s="44"/>
      <c r="E3" s="43"/>
      <c r="F3" s="65" t="s">
        <v>1</v>
      </c>
    </row>
    <row r="4" ht="27" customHeight="1" spans="1:6">
      <c r="A4" s="48" t="s">
        <v>170</v>
      </c>
      <c r="B4" s="48" t="s">
        <v>171</v>
      </c>
      <c r="C4" s="50" t="s">
        <v>172</v>
      </c>
      <c r="D4" s="48"/>
      <c r="E4" s="49"/>
      <c r="F4" s="48" t="s">
        <v>173</v>
      </c>
    </row>
    <row r="5" ht="28.5" customHeight="1" spans="1:6">
      <c r="A5" s="158"/>
      <c r="B5" s="52"/>
      <c r="C5" s="49" t="s">
        <v>57</v>
      </c>
      <c r="D5" s="49" t="s">
        <v>174</v>
      </c>
      <c r="E5" s="49" t="s">
        <v>175</v>
      </c>
      <c r="F5" s="51"/>
    </row>
    <row r="6" ht="17.25" customHeight="1" spans="1:6">
      <c r="A6" s="57" t="s">
        <v>83</v>
      </c>
      <c r="B6" s="57" t="s">
        <v>84</v>
      </c>
      <c r="C6" s="57" t="s">
        <v>85</v>
      </c>
      <c r="D6" s="57" t="s">
        <v>86</v>
      </c>
      <c r="E6" s="57" t="s">
        <v>87</v>
      </c>
      <c r="F6" s="57" t="s">
        <v>88</v>
      </c>
    </row>
    <row r="7" ht="17.25" customHeight="1" spans="1:6">
      <c r="A7" s="32">
        <v>220000</v>
      </c>
      <c r="B7" s="32"/>
      <c r="C7" s="32">
        <v>220000</v>
      </c>
      <c r="D7" s="32"/>
      <c r="E7" s="32">
        <v>220000</v>
      </c>
      <c r="F7" s="32"/>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3"/>
  <sheetViews>
    <sheetView showZeros="0" topLeftCell="D7" workbookViewId="0">
      <selection activeCell="F31" sqref="F31"/>
    </sheetView>
  </sheetViews>
  <sheetFormatPr defaultColWidth="9.13333333333333" defaultRowHeight="14.25" customHeight="1"/>
  <cols>
    <col min="1" max="1" width="31.3666666666667" customWidth="1"/>
    <col min="2" max="2" width="32.8583333333333" customWidth="1"/>
    <col min="3" max="3" width="20.7083333333333" customWidth="1"/>
    <col min="4" max="4" width="18.9083333333333" customWidth="1"/>
    <col min="5" max="5" width="10.1333333333333" customWidth="1"/>
    <col min="6" max="6" width="35.5416666666667" customWidth="1"/>
    <col min="7" max="7" width="10.2833333333333" customWidth="1"/>
    <col min="8" max="8" width="26.275" customWidth="1"/>
    <col min="9" max="24" width="18.7083333333333" customWidth="1"/>
  </cols>
  <sheetData>
    <row r="1" ht="13.5" customHeight="1" spans="2:24">
      <c r="B1" s="137"/>
      <c r="C1" s="144"/>
      <c r="E1" s="145"/>
      <c r="F1" s="145"/>
      <c r="G1" s="145"/>
      <c r="H1" s="145"/>
      <c r="I1" s="85"/>
      <c r="J1" s="85"/>
      <c r="K1" s="85"/>
      <c r="L1" s="85"/>
      <c r="M1" s="85"/>
      <c r="N1" s="85"/>
      <c r="R1" s="85"/>
      <c r="V1" s="144"/>
      <c r="X1" s="2" t="s">
        <v>176</v>
      </c>
    </row>
    <row r="2" ht="45.75" customHeight="1" spans="1:24">
      <c r="A2" s="67" t="str">
        <f>"2025"&amp;"年部门基本支出预算表"</f>
        <v>2025年部门基本支出预算表</v>
      </c>
      <c r="B2" s="3"/>
      <c r="C2" s="67"/>
      <c r="D2" s="67"/>
      <c r="E2" s="67"/>
      <c r="F2" s="67"/>
      <c r="G2" s="67"/>
      <c r="H2" s="67"/>
      <c r="I2" s="67"/>
      <c r="J2" s="67"/>
      <c r="K2" s="67"/>
      <c r="L2" s="67"/>
      <c r="M2" s="67"/>
      <c r="N2" s="67"/>
      <c r="O2" s="3"/>
      <c r="P2" s="3"/>
      <c r="Q2" s="3"/>
      <c r="R2" s="67"/>
      <c r="S2" s="67"/>
      <c r="T2" s="67"/>
      <c r="U2" s="67"/>
      <c r="V2" s="67"/>
      <c r="W2" s="67"/>
      <c r="X2" s="67"/>
    </row>
    <row r="3" ht="18.75" customHeight="1" spans="1:24">
      <c r="A3" s="4" t="str">
        <f>"单位名称："&amp;"昆明经济技术开发区综合保障服务中心"</f>
        <v>单位名称：昆明经济技术开发区综合保障服务中心</v>
      </c>
      <c r="B3" s="5"/>
      <c r="C3" s="146"/>
      <c r="D3" s="146"/>
      <c r="E3" s="146"/>
      <c r="F3" s="146"/>
      <c r="G3" s="146"/>
      <c r="H3" s="146"/>
      <c r="I3" s="87"/>
      <c r="J3" s="87"/>
      <c r="K3" s="87"/>
      <c r="L3" s="87"/>
      <c r="M3" s="87"/>
      <c r="N3" s="87"/>
      <c r="O3" s="6"/>
      <c r="P3" s="6"/>
      <c r="Q3" s="6"/>
      <c r="R3" s="87"/>
      <c r="V3" s="144"/>
      <c r="X3" s="2" t="s">
        <v>1</v>
      </c>
    </row>
    <row r="4" ht="18" customHeight="1" spans="1:24">
      <c r="A4" s="8" t="s">
        <v>177</v>
      </c>
      <c r="B4" s="8" t="s">
        <v>178</v>
      </c>
      <c r="C4" s="8" t="s">
        <v>179</v>
      </c>
      <c r="D4" s="8" t="s">
        <v>180</v>
      </c>
      <c r="E4" s="8" t="s">
        <v>181</v>
      </c>
      <c r="F4" s="8" t="s">
        <v>182</v>
      </c>
      <c r="G4" s="8" t="s">
        <v>183</v>
      </c>
      <c r="H4" s="8" t="s">
        <v>184</v>
      </c>
      <c r="I4" s="151" t="s">
        <v>185</v>
      </c>
      <c r="J4" s="82" t="s">
        <v>185</v>
      </c>
      <c r="K4" s="82"/>
      <c r="L4" s="82"/>
      <c r="M4" s="82"/>
      <c r="N4" s="82"/>
      <c r="O4" s="11"/>
      <c r="P4" s="11"/>
      <c r="Q4" s="11"/>
      <c r="R4" s="103" t="s">
        <v>61</v>
      </c>
      <c r="S4" s="82" t="s">
        <v>62</v>
      </c>
      <c r="T4" s="82"/>
      <c r="U4" s="82"/>
      <c r="V4" s="82"/>
      <c r="W4" s="82"/>
      <c r="X4" s="83"/>
    </row>
    <row r="5" ht="18" customHeight="1" spans="1:24">
      <c r="A5" s="13"/>
      <c r="B5" s="28"/>
      <c r="C5" s="128"/>
      <c r="D5" s="13"/>
      <c r="E5" s="13"/>
      <c r="F5" s="13"/>
      <c r="G5" s="13"/>
      <c r="H5" s="13"/>
      <c r="I5" s="126" t="s">
        <v>186</v>
      </c>
      <c r="J5" s="151" t="s">
        <v>58</v>
      </c>
      <c r="K5" s="82"/>
      <c r="L5" s="82"/>
      <c r="M5" s="82"/>
      <c r="N5" s="83"/>
      <c r="O5" s="10" t="s">
        <v>187</v>
      </c>
      <c r="P5" s="11"/>
      <c r="Q5" s="12"/>
      <c r="R5" s="8" t="s">
        <v>61</v>
      </c>
      <c r="S5" s="151" t="s">
        <v>62</v>
      </c>
      <c r="T5" s="103" t="s">
        <v>64</v>
      </c>
      <c r="U5" s="82" t="s">
        <v>62</v>
      </c>
      <c r="V5" s="103" t="s">
        <v>66</v>
      </c>
      <c r="W5" s="103" t="s">
        <v>67</v>
      </c>
      <c r="X5" s="154" t="s">
        <v>68</v>
      </c>
    </row>
    <row r="6" ht="19.5" customHeight="1" spans="1:24">
      <c r="A6" s="28"/>
      <c r="B6" s="28"/>
      <c r="C6" s="28"/>
      <c r="D6" s="28"/>
      <c r="E6" s="28"/>
      <c r="F6" s="28"/>
      <c r="G6" s="28"/>
      <c r="H6" s="28"/>
      <c r="I6" s="28"/>
      <c r="J6" s="152" t="s">
        <v>188</v>
      </c>
      <c r="K6" s="8" t="s">
        <v>189</v>
      </c>
      <c r="L6" s="8" t="s">
        <v>190</v>
      </c>
      <c r="M6" s="8" t="s">
        <v>191</v>
      </c>
      <c r="N6" s="8" t="s">
        <v>192</v>
      </c>
      <c r="O6" s="8" t="s">
        <v>58</v>
      </c>
      <c r="P6" s="8" t="s">
        <v>59</v>
      </c>
      <c r="Q6" s="8" t="s">
        <v>60</v>
      </c>
      <c r="R6" s="28"/>
      <c r="S6" s="8" t="s">
        <v>57</v>
      </c>
      <c r="T6" s="8" t="s">
        <v>64</v>
      </c>
      <c r="U6" s="8" t="s">
        <v>193</v>
      </c>
      <c r="V6" s="8" t="s">
        <v>66</v>
      </c>
      <c r="W6" s="8" t="s">
        <v>67</v>
      </c>
      <c r="X6" s="8" t="s">
        <v>68</v>
      </c>
    </row>
    <row r="7" ht="37.5" customHeight="1" spans="1:24">
      <c r="A7" s="147"/>
      <c r="B7" s="18"/>
      <c r="C7" s="147"/>
      <c r="D7" s="147"/>
      <c r="E7" s="147"/>
      <c r="F7" s="147"/>
      <c r="G7" s="147"/>
      <c r="H7" s="147"/>
      <c r="I7" s="147"/>
      <c r="J7" s="153" t="s">
        <v>57</v>
      </c>
      <c r="K7" s="16" t="s">
        <v>194</v>
      </c>
      <c r="L7" s="16" t="s">
        <v>190</v>
      </c>
      <c r="M7" s="16" t="s">
        <v>191</v>
      </c>
      <c r="N7" s="16" t="s">
        <v>192</v>
      </c>
      <c r="O7" s="16" t="s">
        <v>190</v>
      </c>
      <c r="P7" s="16" t="s">
        <v>191</v>
      </c>
      <c r="Q7" s="16" t="s">
        <v>192</v>
      </c>
      <c r="R7" s="16" t="s">
        <v>61</v>
      </c>
      <c r="S7" s="16" t="s">
        <v>57</v>
      </c>
      <c r="T7" s="16" t="s">
        <v>64</v>
      </c>
      <c r="U7" s="16" t="s">
        <v>193</v>
      </c>
      <c r="V7" s="16" t="s">
        <v>66</v>
      </c>
      <c r="W7" s="16" t="s">
        <v>67</v>
      </c>
      <c r="X7" s="16" t="s">
        <v>68</v>
      </c>
    </row>
    <row r="8" customHeight="1" spans="1:24">
      <c r="A8" s="38">
        <v>1</v>
      </c>
      <c r="B8" s="38">
        <v>2</v>
      </c>
      <c r="C8" s="38">
        <v>3</v>
      </c>
      <c r="D8" s="38">
        <v>4</v>
      </c>
      <c r="E8" s="38">
        <v>5</v>
      </c>
      <c r="F8" s="38">
        <v>6</v>
      </c>
      <c r="G8" s="38">
        <v>7</v>
      </c>
      <c r="H8" s="38">
        <v>8</v>
      </c>
      <c r="I8" s="38">
        <v>9</v>
      </c>
      <c r="J8" s="38">
        <v>10</v>
      </c>
      <c r="K8" s="38">
        <v>11</v>
      </c>
      <c r="L8" s="38">
        <v>12</v>
      </c>
      <c r="M8" s="38">
        <v>13</v>
      </c>
      <c r="N8" s="38">
        <v>14</v>
      </c>
      <c r="O8" s="38">
        <v>15</v>
      </c>
      <c r="P8" s="38">
        <v>16</v>
      </c>
      <c r="Q8" s="38">
        <v>17</v>
      </c>
      <c r="R8" s="38">
        <v>18</v>
      </c>
      <c r="S8" s="38">
        <v>19</v>
      </c>
      <c r="T8" s="38">
        <v>20</v>
      </c>
      <c r="U8" s="38">
        <v>21</v>
      </c>
      <c r="V8" s="38">
        <v>22</v>
      </c>
      <c r="W8" s="38">
        <v>23</v>
      </c>
      <c r="X8" s="38">
        <v>24</v>
      </c>
    </row>
    <row r="9" ht="20.25" customHeight="1" spans="1:24">
      <c r="A9" s="148" t="s">
        <v>70</v>
      </c>
      <c r="B9" s="148" t="s">
        <v>70</v>
      </c>
      <c r="C9" s="148" t="s">
        <v>195</v>
      </c>
      <c r="D9" s="148" t="s">
        <v>196</v>
      </c>
      <c r="E9" s="148" t="s">
        <v>102</v>
      </c>
      <c r="F9" s="148" t="s">
        <v>103</v>
      </c>
      <c r="G9" s="148" t="s">
        <v>197</v>
      </c>
      <c r="H9" s="148" t="s">
        <v>198</v>
      </c>
      <c r="I9" s="32">
        <v>2015992</v>
      </c>
      <c r="J9" s="32">
        <v>2015992</v>
      </c>
      <c r="K9" s="32"/>
      <c r="L9" s="32"/>
      <c r="M9" s="32">
        <v>2015992</v>
      </c>
      <c r="N9" s="32"/>
      <c r="O9" s="32"/>
      <c r="P9" s="32"/>
      <c r="Q9" s="32"/>
      <c r="R9" s="32"/>
      <c r="S9" s="32"/>
      <c r="T9" s="32"/>
      <c r="U9" s="32"/>
      <c r="V9" s="32"/>
      <c r="W9" s="32"/>
      <c r="X9" s="32"/>
    </row>
    <row r="10" ht="20.25" customHeight="1" spans="1:24">
      <c r="A10" s="148" t="s">
        <v>70</v>
      </c>
      <c r="B10" s="148" t="s">
        <v>70</v>
      </c>
      <c r="C10" s="148" t="s">
        <v>199</v>
      </c>
      <c r="D10" s="148" t="s">
        <v>200</v>
      </c>
      <c r="E10" s="148" t="s">
        <v>114</v>
      </c>
      <c r="F10" s="148" t="s">
        <v>115</v>
      </c>
      <c r="G10" s="148" t="s">
        <v>201</v>
      </c>
      <c r="H10" s="148" t="s">
        <v>202</v>
      </c>
      <c r="I10" s="32">
        <v>1050000</v>
      </c>
      <c r="J10" s="32">
        <v>1050000</v>
      </c>
      <c r="K10" s="23"/>
      <c r="L10" s="23"/>
      <c r="M10" s="32">
        <v>1050000</v>
      </c>
      <c r="N10" s="23"/>
      <c r="O10" s="32"/>
      <c r="P10" s="32"/>
      <c r="Q10" s="32"/>
      <c r="R10" s="32"/>
      <c r="S10" s="32"/>
      <c r="T10" s="32"/>
      <c r="U10" s="32"/>
      <c r="V10" s="32"/>
      <c r="W10" s="32"/>
      <c r="X10" s="32"/>
    </row>
    <row r="11" ht="20.25" customHeight="1" spans="1:24">
      <c r="A11" s="148" t="s">
        <v>70</v>
      </c>
      <c r="B11" s="148" t="s">
        <v>70</v>
      </c>
      <c r="C11" s="148" t="s">
        <v>199</v>
      </c>
      <c r="D11" s="148" t="s">
        <v>200</v>
      </c>
      <c r="E11" s="148" t="s">
        <v>116</v>
      </c>
      <c r="F11" s="148" t="s">
        <v>117</v>
      </c>
      <c r="G11" s="148" t="s">
        <v>203</v>
      </c>
      <c r="H11" s="148" t="s">
        <v>204</v>
      </c>
      <c r="I11" s="32">
        <v>500000</v>
      </c>
      <c r="J11" s="32">
        <v>500000</v>
      </c>
      <c r="K11" s="23"/>
      <c r="L11" s="23"/>
      <c r="M11" s="32">
        <v>500000</v>
      </c>
      <c r="N11" s="23"/>
      <c r="O11" s="32"/>
      <c r="P11" s="32"/>
      <c r="Q11" s="32"/>
      <c r="R11" s="32"/>
      <c r="S11" s="32"/>
      <c r="T11" s="32"/>
      <c r="U11" s="32"/>
      <c r="V11" s="32"/>
      <c r="W11" s="32"/>
      <c r="X11" s="32"/>
    </row>
    <row r="12" ht="20.25" customHeight="1" spans="1:24">
      <c r="A12" s="148" t="s">
        <v>70</v>
      </c>
      <c r="B12" s="148" t="s">
        <v>70</v>
      </c>
      <c r="C12" s="148" t="s">
        <v>199</v>
      </c>
      <c r="D12" s="148" t="s">
        <v>200</v>
      </c>
      <c r="E12" s="148" t="s">
        <v>122</v>
      </c>
      <c r="F12" s="148" t="s">
        <v>123</v>
      </c>
      <c r="G12" s="148" t="s">
        <v>205</v>
      </c>
      <c r="H12" s="148" t="s">
        <v>206</v>
      </c>
      <c r="I12" s="32">
        <v>650000</v>
      </c>
      <c r="J12" s="32">
        <v>650000</v>
      </c>
      <c r="K12" s="23"/>
      <c r="L12" s="23"/>
      <c r="M12" s="32">
        <v>650000</v>
      </c>
      <c r="N12" s="23"/>
      <c r="O12" s="32"/>
      <c r="P12" s="32"/>
      <c r="Q12" s="32"/>
      <c r="R12" s="32"/>
      <c r="S12" s="32"/>
      <c r="T12" s="32"/>
      <c r="U12" s="32"/>
      <c r="V12" s="32"/>
      <c r="W12" s="32"/>
      <c r="X12" s="32"/>
    </row>
    <row r="13" ht="20.25" customHeight="1" spans="1:24">
      <c r="A13" s="148" t="s">
        <v>70</v>
      </c>
      <c r="B13" s="148" t="s">
        <v>70</v>
      </c>
      <c r="C13" s="148" t="s">
        <v>199</v>
      </c>
      <c r="D13" s="148" t="s">
        <v>200</v>
      </c>
      <c r="E13" s="148" t="s">
        <v>102</v>
      </c>
      <c r="F13" s="148" t="s">
        <v>103</v>
      </c>
      <c r="G13" s="148" t="s">
        <v>207</v>
      </c>
      <c r="H13" s="148" t="s">
        <v>208</v>
      </c>
      <c r="I13" s="32">
        <v>12000</v>
      </c>
      <c r="J13" s="32">
        <v>12000</v>
      </c>
      <c r="K13" s="23"/>
      <c r="L13" s="23"/>
      <c r="M13" s="32">
        <v>12000</v>
      </c>
      <c r="N13" s="23"/>
      <c r="O13" s="32"/>
      <c r="P13" s="32"/>
      <c r="Q13" s="32"/>
      <c r="R13" s="32"/>
      <c r="S13" s="32"/>
      <c r="T13" s="32"/>
      <c r="U13" s="32"/>
      <c r="V13" s="32"/>
      <c r="W13" s="32"/>
      <c r="X13" s="32"/>
    </row>
    <row r="14" ht="20.25" customHeight="1" spans="1:24">
      <c r="A14" s="148" t="s">
        <v>70</v>
      </c>
      <c r="B14" s="148" t="s">
        <v>70</v>
      </c>
      <c r="C14" s="148" t="s">
        <v>209</v>
      </c>
      <c r="D14" s="148" t="s">
        <v>129</v>
      </c>
      <c r="E14" s="148" t="s">
        <v>128</v>
      </c>
      <c r="F14" s="148" t="s">
        <v>129</v>
      </c>
      <c r="G14" s="148" t="s">
        <v>210</v>
      </c>
      <c r="H14" s="148" t="s">
        <v>129</v>
      </c>
      <c r="I14" s="32">
        <v>876000</v>
      </c>
      <c r="J14" s="32">
        <v>876000</v>
      </c>
      <c r="K14" s="23"/>
      <c r="L14" s="23"/>
      <c r="M14" s="32">
        <v>876000</v>
      </c>
      <c r="N14" s="23"/>
      <c r="O14" s="32"/>
      <c r="P14" s="32"/>
      <c r="Q14" s="32"/>
      <c r="R14" s="32"/>
      <c r="S14" s="32"/>
      <c r="T14" s="32"/>
      <c r="U14" s="32"/>
      <c r="V14" s="32"/>
      <c r="W14" s="32"/>
      <c r="X14" s="32"/>
    </row>
    <row r="15" ht="20.25" customHeight="1" spans="1:24">
      <c r="A15" s="148" t="s">
        <v>70</v>
      </c>
      <c r="B15" s="148" t="s">
        <v>70</v>
      </c>
      <c r="C15" s="148" t="s">
        <v>211</v>
      </c>
      <c r="D15" s="148" t="s">
        <v>212</v>
      </c>
      <c r="E15" s="148" t="s">
        <v>102</v>
      </c>
      <c r="F15" s="148" t="s">
        <v>103</v>
      </c>
      <c r="G15" s="148" t="s">
        <v>213</v>
      </c>
      <c r="H15" s="148" t="s">
        <v>214</v>
      </c>
      <c r="I15" s="32">
        <v>100000</v>
      </c>
      <c r="J15" s="32">
        <v>100000</v>
      </c>
      <c r="K15" s="23"/>
      <c r="L15" s="23"/>
      <c r="M15" s="32">
        <v>100000</v>
      </c>
      <c r="N15" s="23"/>
      <c r="O15" s="32"/>
      <c r="P15" s="32"/>
      <c r="Q15" s="32"/>
      <c r="R15" s="32"/>
      <c r="S15" s="32"/>
      <c r="T15" s="32"/>
      <c r="U15" s="32"/>
      <c r="V15" s="32"/>
      <c r="W15" s="32"/>
      <c r="X15" s="32"/>
    </row>
    <row r="16" ht="20.25" customHeight="1" spans="1:24">
      <c r="A16" s="148" t="s">
        <v>70</v>
      </c>
      <c r="B16" s="148" t="s">
        <v>70</v>
      </c>
      <c r="C16" s="148" t="s">
        <v>215</v>
      </c>
      <c r="D16" s="148" t="s">
        <v>216</v>
      </c>
      <c r="E16" s="148" t="s">
        <v>102</v>
      </c>
      <c r="F16" s="148" t="s">
        <v>103</v>
      </c>
      <c r="G16" s="148" t="s">
        <v>217</v>
      </c>
      <c r="H16" s="148" t="s">
        <v>218</v>
      </c>
      <c r="I16" s="32">
        <v>30000</v>
      </c>
      <c r="J16" s="32">
        <v>30000</v>
      </c>
      <c r="K16" s="23"/>
      <c r="L16" s="23"/>
      <c r="M16" s="32">
        <v>30000</v>
      </c>
      <c r="N16" s="23"/>
      <c r="O16" s="32"/>
      <c r="P16" s="32"/>
      <c r="Q16" s="32"/>
      <c r="R16" s="32"/>
      <c r="S16" s="32"/>
      <c r="T16" s="32"/>
      <c r="U16" s="32"/>
      <c r="V16" s="32"/>
      <c r="W16" s="32"/>
      <c r="X16" s="32"/>
    </row>
    <row r="17" ht="20.25" customHeight="1" spans="1:24">
      <c r="A17" s="148" t="s">
        <v>70</v>
      </c>
      <c r="B17" s="148" t="s">
        <v>70</v>
      </c>
      <c r="C17" s="148" t="s">
        <v>215</v>
      </c>
      <c r="D17" s="148" t="s">
        <v>216</v>
      </c>
      <c r="E17" s="148" t="s">
        <v>102</v>
      </c>
      <c r="F17" s="148" t="s">
        <v>103</v>
      </c>
      <c r="G17" s="148" t="s">
        <v>217</v>
      </c>
      <c r="H17" s="148" t="s">
        <v>218</v>
      </c>
      <c r="I17" s="32">
        <v>125356</v>
      </c>
      <c r="J17" s="32">
        <v>125356</v>
      </c>
      <c r="K17" s="23"/>
      <c r="L17" s="23"/>
      <c r="M17" s="32">
        <v>125356</v>
      </c>
      <c r="N17" s="23"/>
      <c r="O17" s="32"/>
      <c r="P17" s="32"/>
      <c r="Q17" s="32"/>
      <c r="R17" s="32"/>
      <c r="S17" s="32"/>
      <c r="T17" s="32"/>
      <c r="U17" s="32"/>
      <c r="V17" s="32"/>
      <c r="W17" s="32"/>
      <c r="X17" s="32"/>
    </row>
    <row r="18" ht="20.25" customHeight="1" spans="1:24">
      <c r="A18" s="148" t="s">
        <v>70</v>
      </c>
      <c r="B18" s="148" t="s">
        <v>70</v>
      </c>
      <c r="C18" s="148" t="s">
        <v>215</v>
      </c>
      <c r="D18" s="148" t="s">
        <v>216</v>
      </c>
      <c r="E18" s="148" t="s">
        <v>102</v>
      </c>
      <c r="F18" s="148" t="s">
        <v>103</v>
      </c>
      <c r="G18" s="148" t="s">
        <v>219</v>
      </c>
      <c r="H18" s="148" t="s">
        <v>220</v>
      </c>
      <c r="I18" s="32">
        <v>246000</v>
      </c>
      <c r="J18" s="32">
        <v>246000</v>
      </c>
      <c r="K18" s="23"/>
      <c r="L18" s="23"/>
      <c r="M18" s="32">
        <v>246000</v>
      </c>
      <c r="N18" s="23"/>
      <c r="O18" s="32"/>
      <c r="P18" s="32"/>
      <c r="Q18" s="32"/>
      <c r="R18" s="32"/>
      <c r="S18" s="32"/>
      <c r="T18" s="32"/>
      <c r="U18" s="32"/>
      <c r="V18" s="32"/>
      <c r="W18" s="32"/>
      <c r="X18" s="32"/>
    </row>
    <row r="19" ht="20.25" customHeight="1" spans="1:24">
      <c r="A19" s="148" t="s">
        <v>70</v>
      </c>
      <c r="B19" s="148" t="s">
        <v>70</v>
      </c>
      <c r="C19" s="148" t="s">
        <v>215</v>
      </c>
      <c r="D19" s="148" t="s">
        <v>216</v>
      </c>
      <c r="E19" s="148" t="s">
        <v>102</v>
      </c>
      <c r="F19" s="148" t="s">
        <v>103</v>
      </c>
      <c r="G19" s="148" t="s">
        <v>219</v>
      </c>
      <c r="H19" s="148" t="s">
        <v>220</v>
      </c>
      <c r="I19" s="32">
        <v>185000</v>
      </c>
      <c r="J19" s="32">
        <v>185000</v>
      </c>
      <c r="K19" s="23"/>
      <c r="L19" s="23"/>
      <c r="M19" s="32">
        <v>185000</v>
      </c>
      <c r="N19" s="23"/>
      <c r="O19" s="32"/>
      <c r="P19" s="32"/>
      <c r="Q19" s="32"/>
      <c r="R19" s="32"/>
      <c r="S19" s="32"/>
      <c r="T19" s="32"/>
      <c r="U19" s="32"/>
      <c r="V19" s="32"/>
      <c r="W19" s="32"/>
      <c r="X19" s="32"/>
    </row>
    <row r="20" ht="20.25" customHeight="1" spans="1:24">
      <c r="A20" s="148" t="s">
        <v>70</v>
      </c>
      <c r="B20" s="148" t="s">
        <v>70</v>
      </c>
      <c r="C20" s="148" t="s">
        <v>215</v>
      </c>
      <c r="D20" s="148" t="s">
        <v>216</v>
      </c>
      <c r="E20" s="148" t="s">
        <v>102</v>
      </c>
      <c r="F20" s="148" t="s">
        <v>103</v>
      </c>
      <c r="G20" s="148" t="s">
        <v>221</v>
      </c>
      <c r="H20" s="148" t="s">
        <v>222</v>
      </c>
      <c r="I20" s="32">
        <v>780000</v>
      </c>
      <c r="J20" s="32">
        <v>780000</v>
      </c>
      <c r="K20" s="23"/>
      <c r="L20" s="23"/>
      <c r="M20" s="32">
        <v>780000</v>
      </c>
      <c r="N20" s="23"/>
      <c r="O20" s="32"/>
      <c r="P20" s="32"/>
      <c r="Q20" s="32"/>
      <c r="R20" s="32"/>
      <c r="S20" s="32"/>
      <c r="T20" s="32"/>
      <c r="U20" s="32"/>
      <c r="V20" s="32"/>
      <c r="W20" s="32"/>
      <c r="X20" s="32"/>
    </row>
    <row r="21" ht="20.25" customHeight="1" spans="1:24">
      <c r="A21" s="148" t="s">
        <v>70</v>
      </c>
      <c r="B21" s="148" t="s">
        <v>70</v>
      </c>
      <c r="C21" s="148" t="s">
        <v>215</v>
      </c>
      <c r="D21" s="148" t="s">
        <v>216</v>
      </c>
      <c r="E21" s="148" t="s">
        <v>102</v>
      </c>
      <c r="F21" s="148" t="s">
        <v>103</v>
      </c>
      <c r="G21" s="148" t="s">
        <v>223</v>
      </c>
      <c r="H21" s="148" t="s">
        <v>224</v>
      </c>
      <c r="I21" s="32">
        <v>72000</v>
      </c>
      <c r="J21" s="32">
        <v>72000</v>
      </c>
      <c r="K21" s="23"/>
      <c r="L21" s="23"/>
      <c r="M21" s="32">
        <v>72000</v>
      </c>
      <c r="N21" s="23"/>
      <c r="O21" s="32"/>
      <c r="P21" s="32"/>
      <c r="Q21" s="32"/>
      <c r="R21" s="32"/>
      <c r="S21" s="32"/>
      <c r="T21" s="32"/>
      <c r="U21" s="32"/>
      <c r="V21" s="32"/>
      <c r="W21" s="32"/>
      <c r="X21" s="32"/>
    </row>
    <row r="22" ht="20.25" customHeight="1" spans="1:24">
      <c r="A22" s="148" t="s">
        <v>70</v>
      </c>
      <c r="B22" s="148" t="s">
        <v>70</v>
      </c>
      <c r="C22" s="148" t="s">
        <v>215</v>
      </c>
      <c r="D22" s="148" t="s">
        <v>216</v>
      </c>
      <c r="E22" s="148" t="s">
        <v>102</v>
      </c>
      <c r="F22" s="148" t="s">
        <v>103</v>
      </c>
      <c r="G22" s="148" t="s">
        <v>225</v>
      </c>
      <c r="H22" s="148" t="s">
        <v>226</v>
      </c>
      <c r="I22" s="32">
        <v>88000</v>
      </c>
      <c r="J22" s="32">
        <v>88000</v>
      </c>
      <c r="K22" s="23"/>
      <c r="L22" s="23"/>
      <c r="M22" s="32">
        <v>88000</v>
      </c>
      <c r="N22" s="23"/>
      <c r="O22" s="32"/>
      <c r="P22" s="32"/>
      <c r="Q22" s="32"/>
      <c r="R22" s="32"/>
      <c r="S22" s="32"/>
      <c r="T22" s="32"/>
      <c r="U22" s="32"/>
      <c r="V22" s="32"/>
      <c r="W22" s="32"/>
      <c r="X22" s="32"/>
    </row>
    <row r="23" ht="20.25" customHeight="1" spans="1:24">
      <c r="A23" s="148" t="s">
        <v>70</v>
      </c>
      <c r="B23" s="148" t="s">
        <v>70</v>
      </c>
      <c r="C23" s="148" t="s">
        <v>215</v>
      </c>
      <c r="D23" s="148" t="s">
        <v>216</v>
      </c>
      <c r="E23" s="148" t="s">
        <v>102</v>
      </c>
      <c r="F23" s="148" t="s">
        <v>103</v>
      </c>
      <c r="G23" s="148" t="s">
        <v>227</v>
      </c>
      <c r="H23" s="148" t="s">
        <v>228</v>
      </c>
      <c r="I23" s="32">
        <v>132000</v>
      </c>
      <c r="J23" s="32">
        <v>132000</v>
      </c>
      <c r="K23" s="23"/>
      <c r="L23" s="23"/>
      <c r="M23" s="32">
        <v>132000</v>
      </c>
      <c r="N23" s="23"/>
      <c r="O23" s="32"/>
      <c r="P23" s="32"/>
      <c r="Q23" s="32"/>
      <c r="R23" s="32"/>
      <c r="S23" s="32"/>
      <c r="T23" s="32"/>
      <c r="U23" s="32"/>
      <c r="V23" s="32"/>
      <c r="W23" s="32"/>
      <c r="X23" s="32"/>
    </row>
    <row r="24" ht="20.25" customHeight="1" spans="1:24">
      <c r="A24" s="148" t="s">
        <v>70</v>
      </c>
      <c r="B24" s="148" t="s">
        <v>70</v>
      </c>
      <c r="C24" s="148" t="s">
        <v>229</v>
      </c>
      <c r="D24" s="148" t="s">
        <v>230</v>
      </c>
      <c r="E24" s="148" t="s">
        <v>102</v>
      </c>
      <c r="F24" s="148" t="s">
        <v>103</v>
      </c>
      <c r="G24" s="148" t="s">
        <v>231</v>
      </c>
      <c r="H24" s="148" t="s">
        <v>232</v>
      </c>
      <c r="I24" s="32">
        <v>2126016</v>
      </c>
      <c r="J24" s="32">
        <v>2126016</v>
      </c>
      <c r="K24" s="23"/>
      <c r="L24" s="23"/>
      <c r="M24" s="32">
        <v>2126016</v>
      </c>
      <c r="N24" s="23"/>
      <c r="O24" s="32"/>
      <c r="P24" s="32"/>
      <c r="Q24" s="32"/>
      <c r="R24" s="32"/>
      <c r="S24" s="32"/>
      <c r="T24" s="32"/>
      <c r="U24" s="32"/>
      <c r="V24" s="32"/>
      <c r="W24" s="32"/>
      <c r="X24" s="32"/>
    </row>
    <row r="25" ht="20.25" customHeight="1" spans="1:24">
      <c r="A25" s="148" t="s">
        <v>70</v>
      </c>
      <c r="B25" s="148" t="s">
        <v>70</v>
      </c>
      <c r="C25" s="148" t="s">
        <v>229</v>
      </c>
      <c r="D25" s="148" t="s">
        <v>230</v>
      </c>
      <c r="E25" s="148" t="s">
        <v>102</v>
      </c>
      <c r="F25" s="148" t="s">
        <v>103</v>
      </c>
      <c r="G25" s="148" t="s">
        <v>231</v>
      </c>
      <c r="H25" s="148" t="s">
        <v>232</v>
      </c>
      <c r="I25" s="32">
        <v>176403</v>
      </c>
      <c r="J25" s="32">
        <v>176403</v>
      </c>
      <c r="K25" s="23"/>
      <c r="L25" s="23"/>
      <c r="M25" s="32">
        <v>176403</v>
      </c>
      <c r="N25" s="23"/>
      <c r="O25" s="32"/>
      <c r="P25" s="32"/>
      <c r="Q25" s="32"/>
      <c r="R25" s="32"/>
      <c r="S25" s="32"/>
      <c r="T25" s="32"/>
      <c r="U25" s="32"/>
      <c r="V25" s="32"/>
      <c r="W25" s="32"/>
      <c r="X25" s="32"/>
    </row>
    <row r="26" ht="20.25" customHeight="1" spans="1:24">
      <c r="A26" s="148" t="s">
        <v>70</v>
      </c>
      <c r="B26" s="148" t="s">
        <v>70</v>
      </c>
      <c r="C26" s="148" t="s">
        <v>229</v>
      </c>
      <c r="D26" s="148" t="s">
        <v>230</v>
      </c>
      <c r="E26" s="148" t="s">
        <v>102</v>
      </c>
      <c r="F26" s="148" t="s">
        <v>103</v>
      </c>
      <c r="G26" s="148" t="s">
        <v>233</v>
      </c>
      <c r="H26" s="148" t="s">
        <v>234</v>
      </c>
      <c r="I26" s="32">
        <v>456</v>
      </c>
      <c r="J26" s="32">
        <v>456</v>
      </c>
      <c r="K26" s="23"/>
      <c r="L26" s="23"/>
      <c r="M26" s="32">
        <v>456</v>
      </c>
      <c r="N26" s="23"/>
      <c r="O26" s="32"/>
      <c r="P26" s="32"/>
      <c r="Q26" s="32"/>
      <c r="R26" s="32"/>
      <c r="S26" s="32"/>
      <c r="T26" s="32"/>
      <c r="U26" s="32"/>
      <c r="V26" s="32"/>
      <c r="W26" s="32"/>
      <c r="X26" s="32"/>
    </row>
    <row r="27" ht="20.25" customHeight="1" spans="1:24">
      <c r="A27" s="148" t="s">
        <v>70</v>
      </c>
      <c r="B27" s="148" t="s">
        <v>70</v>
      </c>
      <c r="C27" s="148" t="s">
        <v>229</v>
      </c>
      <c r="D27" s="148" t="s">
        <v>230</v>
      </c>
      <c r="E27" s="148" t="s">
        <v>102</v>
      </c>
      <c r="F27" s="148" t="s">
        <v>103</v>
      </c>
      <c r="G27" s="148" t="s">
        <v>235</v>
      </c>
      <c r="H27" s="148" t="s">
        <v>236</v>
      </c>
      <c r="I27" s="32">
        <v>177168</v>
      </c>
      <c r="J27" s="32">
        <v>177168</v>
      </c>
      <c r="K27" s="23"/>
      <c r="L27" s="23"/>
      <c r="M27" s="32">
        <v>177168</v>
      </c>
      <c r="N27" s="23"/>
      <c r="O27" s="32"/>
      <c r="P27" s="32"/>
      <c r="Q27" s="32"/>
      <c r="R27" s="32"/>
      <c r="S27" s="32"/>
      <c r="T27" s="32"/>
      <c r="U27" s="32"/>
      <c r="V27" s="32"/>
      <c r="W27" s="32"/>
      <c r="X27" s="32"/>
    </row>
    <row r="28" ht="20.25" customHeight="1" spans="1:24">
      <c r="A28" s="148" t="s">
        <v>70</v>
      </c>
      <c r="B28" s="148" t="s">
        <v>70</v>
      </c>
      <c r="C28" s="148" t="s">
        <v>229</v>
      </c>
      <c r="D28" s="148" t="s">
        <v>230</v>
      </c>
      <c r="E28" s="148" t="s">
        <v>102</v>
      </c>
      <c r="F28" s="148" t="s">
        <v>103</v>
      </c>
      <c r="G28" s="148" t="s">
        <v>235</v>
      </c>
      <c r="H28" s="148" t="s">
        <v>236</v>
      </c>
      <c r="I28" s="32">
        <v>36120</v>
      </c>
      <c r="J28" s="32">
        <v>36120</v>
      </c>
      <c r="K28" s="23"/>
      <c r="L28" s="23"/>
      <c r="M28" s="32">
        <v>36120</v>
      </c>
      <c r="N28" s="23"/>
      <c r="O28" s="32"/>
      <c r="P28" s="32"/>
      <c r="Q28" s="32"/>
      <c r="R28" s="32"/>
      <c r="S28" s="32"/>
      <c r="T28" s="32"/>
      <c r="U28" s="32"/>
      <c r="V28" s="32"/>
      <c r="W28" s="32"/>
      <c r="X28" s="32"/>
    </row>
    <row r="29" ht="20.25" customHeight="1" spans="1:24">
      <c r="A29" s="148" t="s">
        <v>70</v>
      </c>
      <c r="B29" s="148" t="s">
        <v>70</v>
      </c>
      <c r="C29" s="148" t="s">
        <v>229</v>
      </c>
      <c r="D29" s="148" t="s">
        <v>230</v>
      </c>
      <c r="E29" s="148" t="s">
        <v>102</v>
      </c>
      <c r="F29" s="148" t="s">
        <v>103</v>
      </c>
      <c r="G29" s="148" t="s">
        <v>197</v>
      </c>
      <c r="H29" s="148" t="s">
        <v>198</v>
      </c>
      <c r="I29" s="32">
        <v>1940000</v>
      </c>
      <c r="J29" s="32">
        <v>1940000</v>
      </c>
      <c r="K29" s="23"/>
      <c r="L29" s="23"/>
      <c r="M29" s="32">
        <v>1940000</v>
      </c>
      <c r="N29" s="23"/>
      <c r="O29" s="32"/>
      <c r="P29" s="32"/>
      <c r="Q29" s="32"/>
      <c r="R29" s="32"/>
      <c r="S29" s="32"/>
      <c r="T29" s="32"/>
      <c r="U29" s="32"/>
      <c r="V29" s="32"/>
      <c r="W29" s="32"/>
      <c r="X29" s="32"/>
    </row>
    <row r="30" ht="20.25" customHeight="1" spans="1:24">
      <c r="A30" s="148" t="s">
        <v>70</v>
      </c>
      <c r="B30" s="148" t="s">
        <v>70</v>
      </c>
      <c r="C30" s="148" t="s">
        <v>229</v>
      </c>
      <c r="D30" s="148" t="s">
        <v>230</v>
      </c>
      <c r="E30" s="148" t="s">
        <v>102</v>
      </c>
      <c r="F30" s="148" t="s">
        <v>103</v>
      </c>
      <c r="G30" s="148" t="s">
        <v>197</v>
      </c>
      <c r="H30" s="148" t="s">
        <v>198</v>
      </c>
      <c r="I30" s="32">
        <v>1710564</v>
      </c>
      <c r="J30" s="32">
        <v>1710564</v>
      </c>
      <c r="K30" s="23"/>
      <c r="L30" s="23"/>
      <c r="M30" s="32">
        <v>1710564</v>
      </c>
      <c r="N30" s="23"/>
      <c r="O30" s="32"/>
      <c r="P30" s="32"/>
      <c r="Q30" s="32"/>
      <c r="R30" s="32"/>
      <c r="S30" s="32"/>
      <c r="T30" s="32"/>
      <c r="U30" s="32"/>
      <c r="V30" s="32"/>
      <c r="W30" s="32"/>
      <c r="X30" s="32"/>
    </row>
    <row r="31" ht="20.25" customHeight="1" spans="1:24">
      <c r="A31" s="148" t="s">
        <v>70</v>
      </c>
      <c r="B31" s="148" t="s">
        <v>70</v>
      </c>
      <c r="C31" s="148" t="s">
        <v>237</v>
      </c>
      <c r="D31" s="148" t="s">
        <v>238</v>
      </c>
      <c r="E31" s="148" t="s">
        <v>104</v>
      </c>
      <c r="F31" s="148" t="s">
        <v>105</v>
      </c>
      <c r="G31" s="148" t="s">
        <v>239</v>
      </c>
      <c r="H31" s="148" t="s">
        <v>240</v>
      </c>
      <c r="I31" s="32">
        <v>220000</v>
      </c>
      <c r="J31" s="32">
        <v>220000</v>
      </c>
      <c r="K31" s="23"/>
      <c r="L31" s="23"/>
      <c r="M31" s="32">
        <v>220000</v>
      </c>
      <c r="N31" s="23"/>
      <c r="O31" s="32"/>
      <c r="P31" s="32"/>
      <c r="Q31" s="32"/>
      <c r="R31" s="32"/>
      <c r="S31" s="32"/>
      <c r="T31" s="32"/>
      <c r="U31" s="32"/>
      <c r="V31" s="32"/>
      <c r="W31" s="32"/>
      <c r="X31" s="32"/>
    </row>
    <row r="32" ht="20.25" customHeight="1" spans="1:24">
      <c r="A32" s="148" t="s">
        <v>70</v>
      </c>
      <c r="B32" s="148" t="s">
        <v>70</v>
      </c>
      <c r="C32" s="148" t="s">
        <v>241</v>
      </c>
      <c r="D32" s="148" t="s">
        <v>242</v>
      </c>
      <c r="E32" s="148" t="s">
        <v>102</v>
      </c>
      <c r="F32" s="148" t="s">
        <v>103</v>
      </c>
      <c r="G32" s="148" t="s">
        <v>243</v>
      </c>
      <c r="H32" s="148" t="s">
        <v>242</v>
      </c>
      <c r="I32" s="32">
        <v>76557.12</v>
      </c>
      <c r="J32" s="32">
        <v>76557.12</v>
      </c>
      <c r="K32" s="23"/>
      <c r="L32" s="23"/>
      <c r="M32" s="32">
        <v>76557.12</v>
      </c>
      <c r="N32" s="23"/>
      <c r="O32" s="32"/>
      <c r="P32" s="32"/>
      <c r="Q32" s="32"/>
      <c r="R32" s="32"/>
      <c r="S32" s="32"/>
      <c r="T32" s="32"/>
      <c r="U32" s="32"/>
      <c r="V32" s="32"/>
      <c r="W32" s="32"/>
      <c r="X32" s="32"/>
    </row>
    <row r="33" ht="17.25" customHeight="1" spans="1:24">
      <c r="A33" s="33" t="s">
        <v>168</v>
      </c>
      <c r="B33" s="34"/>
      <c r="C33" s="149"/>
      <c r="D33" s="149"/>
      <c r="E33" s="149"/>
      <c r="F33" s="149"/>
      <c r="G33" s="149"/>
      <c r="H33" s="150"/>
      <c r="I33" s="32">
        <v>13325632.12</v>
      </c>
      <c r="J33" s="32">
        <v>13325632.12</v>
      </c>
      <c r="K33" s="32"/>
      <c r="L33" s="32"/>
      <c r="M33" s="32">
        <v>13325632.12</v>
      </c>
      <c r="N33" s="32"/>
      <c r="O33" s="32"/>
      <c r="P33" s="32"/>
      <c r="Q33" s="32"/>
      <c r="R33" s="32"/>
      <c r="S33" s="32"/>
      <c r="T33" s="32"/>
      <c r="U33" s="32"/>
      <c r="V33" s="32"/>
      <c r="W33" s="32"/>
      <c r="X33" s="32"/>
    </row>
  </sheetData>
  <mergeCells count="31">
    <mergeCell ref="A2:X2"/>
    <mergeCell ref="A3:H3"/>
    <mergeCell ref="I4:X4"/>
    <mergeCell ref="J5:N5"/>
    <mergeCell ref="O5:Q5"/>
    <mergeCell ref="S5:X5"/>
    <mergeCell ref="A33:H3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topLeftCell="A2" workbookViewId="0">
      <selection activeCell="F18" sqref="F18"/>
    </sheetView>
  </sheetViews>
  <sheetFormatPr defaultColWidth="9.13333333333333" defaultRowHeight="14.25" customHeight="1"/>
  <cols>
    <col min="1" max="1" width="10.2833333333333" customWidth="1"/>
    <col min="2" max="2" width="21" customWidth="1"/>
    <col min="3" max="3" width="34.5416666666667" customWidth="1"/>
    <col min="4" max="4" width="22.9083333333333" customWidth="1"/>
    <col min="5" max="5" width="12.6333333333333" customWidth="1"/>
    <col min="6" max="6" width="17.7083333333333" customWidth="1"/>
    <col min="7" max="7" width="9.85833333333333" customWidth="1"/>
    <col min="8" max="8" width="17.7083333333333" customWidth="1"/>
    <col min="9" max="13" width="20" customWidth="1"/>
    <col min="14" max="14" width="12.2833333333333" customWidth="1"/>
    <col min="15" max="15" width="12.7083333333333" customWidth="1"/>
    <col min="16" max="16" width="11.1333333333333" customWidth="1"/>
    <col min="17" max="21" width="19.8583333333333" customWidth="1"/>
    <col min="22" max="22" width="20" customWidth="1"/>
    <col min="23" max="23" width="19.8583333333333" customWidth="1"/>
  </cols>
  <sheetData>
    <row r="1" ht="13.5" customHeight="1" spans="2:23">
      <c r="B1" s="137"/>
      <c r="E1" s="1"/>
      <c r="F1" s="1"/>
      <c r="G1" s="1"/>
      <c r="H1" s="1"/>
      <c r="U1" s="137"/>
      <c r="W1" s="143" t="s">
        <v>244</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"单位名称："&amp;"昆明经济技术开发区综合保障服务中心"</f>
        <v>单位名称：昆明经济技术开发区综合保障服务中心</v>
      </c>
      <c r="B3" s="5"/>
      <c r="C3" s="5"/>
      <c r="D3" s="5"/>
      <c r="E3" s="5"/>
      <c r="F3" s="5"/>
      <c r="G3" s="5"/>
      <c r="H3" s="5"/>
      <c r="I3" s="6"/>
      <c r="J3" s="6"/>
      <c r="K3" s="6"/>
      <c r="L3" s="6"/>
      <c r="M3" s="6"/>
      <c r="N3" s="6"/>
      <c r="O3" s="6"/>
      <c r="P3" s="6"/>
      <c r="Q3" s="6"/>
      <c r="U3" s="137"/>
      <c r="W3" s="119" t="s">
        <v>1</v>
      </c>
    </row>
    <row r="4" ht="21.75" customHeight="1" spans="1:23">
      <c r="A4" s="8" t="s">
        <v>245</v>
      </c>
      <c r="B4" s="9" t="s">
        <v>179</v>
      </c>
      <c r="C4" s="8" t="s">
        <v>180</v>
      </c>
      <c r="D4" s="8" t="s">
        <v>246</v>
      </c>
      <c r="E4" s="9" t="s">
        <v>181</v>
      </c>
      <c r="F4" s="9" t="s">
        <v>182</v>
      </c>
      <c r="G4" s="9" t="s">
        <v>247</v>
      </c>
      <c r="H4" s="9" t="s">
        <v>248</v>
      </c>
      <c r="I4" s="79" t="s">
        <v>55</v>
      </c>
      <c r="J4" s="10" t="s">
        <v>249</v>
      </c>
      <c r="K4" s="11"/>
      <c r="L4" s="11"/>
      <c r="M4" s="12"/>
      <c r="N4" s="10" t="s">
        <v>187</v>
      </c>
      <c r="O4" s="11"/>
      <c r="P4" s="12"/>
      <c r="Q4" s="9" t="s">
        <v>61</v>
      </c>
      <c r="R4" s="10" t="s">
        <v>62</v>
      </c>
      <c r="S4" s="11"/>
      <c r="T4" s="11"/>
      <c r="U4" s="11"/>
      <c r="V4" s="11"/>
      <c r="W4" s="12"/>
    </row>
    <row r="5" ht="21.75" customHeight="1" spans="1:23">
      <c r="A5" s="13"/>
      <c r="B5" s="28"/>
      <c r="C5" s="13"/>
      <c r="D5" s="13"/>
      <c r="E5" s="14"/>
      <c r="F5" s="14"/>
      <c r="G5" s="14"/>
      <c r="H5" s="14"/>
      <c r="I5" s="28"/>
      <c r="J5" s="139" t="s">
        <v>58</v>
      </c>
      <c r="K5" s="140"/>
      <c r="L5" s="9" t="s">
        <v>59</v>
      </c>
      <c r="M5" s="9" t="s">
        <v>60</v>
      </c>
      <c r="N5" s="9" t="s">
        <v>58</v>
      </c>
      <c r="O5" s="9" t="s">
        <v>59</v>
      </c>
      <c r="P5" s="9" t="s">
        <v>60</v>
      </c>
      <c r="Q5" s="14"/>
      <c r="R5" s="9" t="s">
        <v>57</v>
      </c>
      <c r="S5" s="9" t="s">
        <v>64</v>
      </c>
      <c r="T5" s="9" t="s">
        <v>193</v>
      </c>
      <c r="U5" s="9" t="s">
        <v>66</v>
      </c>
      <c r="V5" s="9" t="s">
        <v>67</v>
      </c>
      <c r="W5" s="9" t="s">
        <v>68</v>
      </c>
    </row>
    <row r="6" ht="21" customHeight="1" spans="1:23">
      <c r="A6" s="28"/>
      <c r="B6" s="28"/>
      <c r="C6" s="28"/>
      <c r="D6" s="28"/>
      <c r="E6" s="28"/>
      <c r="F6" s="28"/>
      <c r="G6" s="28"/>
      <c r="H6" s="28"/>
      <c r="I6" s="28"/>
      <c r="J6" s="141" t="s">
        <v>57</v>
      </c>
      <c r="K6" s="142"/>
      <c r="L6" s="28"/>
      <c r="M6" s="28"/>
      <c r="N6" s="28"/>
      <c r="O6" s="28"/>
      <c r="P6" s="28"/>
      <c r="Q6" s="28"/>
      <c r="R6" s="28"/>
      <c r="S6" s="28"/>
      <c r="T6" s="28"/>
      <c r="U6" s="28"/>
      <c r="V6" s="28"/>
      <c r="W6" s="28"/>
    </row>
    <row r="7" ht="39.75" customHeight="1" spans="1:23">
      <c r="A7" s="16"/>
      <c r="B7" s="18"/>
      <c r="C7" s="16"/>
      <c r="D7" s="16"/>
      <c r="E7" s="17"/>
      <c r="F7" s="17"/>
      <c r="G7" s="17"/>
      <c r="H7" s="17"/>
      <c r="I7" s="18"/>
      <c r="J7" s="68" t="s">
        <v>57</v>
      </c>
      <c r="K7" s="68" t="s">
        <v>250</v>
      </c>
      <c r="L7" s="17"/>
      <c r="M7" s="17"/>
      <c r="N7" s="17"/>
      <c r="O7" s="17"/>
      <c r="P7" s="17"/>
      <c r="Q7" s="17"/>
      <c r="R7" s="17"/>
      <c r="S7" s="17"/>
      <c r="T7" s="17"/>
      <c r="U7" s="18"/>
      <c r="V7" s="17"/>
      <c r="W7" s="17"/>
    </row>
    <row r="8" ht="28" customHeight="1" spans="1:23">
      <c r="A8" s="19">
        <v>1</v>
      </c>
      <c r="B8" s="19">
        <v>2</v>
      </c>
      <c r="C8" s="19">
        <v>3</v>
      </c>
      <c r="D8" s="19">
        <v>4</v>
      </c>
      <c r="E8" s="19">
        <v>5</v>
      </c>
      <c r="F8" s="19">
        <v>6</v>
      </c>
      <c r="G8" s="19">
        <v>7</v>
      </c>
      <c r="H8" s="19">
        <v>8</v>
      </c>
      <c r="I8" s="19">
        <v>9</v>
      </c>
      <c r="J8" s="19">
        <v>10</v>
      </c>
      <c r="K8" s="19">
        <v>11</v>
      </c>
      <c r="L8" s="38">
        <v>12</v>
      </c>
      <c r="M8" s="38">
        <v>13</v>
      </c>
      <c r="N8" s="38">
        <v>14</v>
      </c>
      <c r="O8" s="38">
        <v>15</v>
      </c>
      <c r="P8" s="38">
        <v>16</v>
      </c>
      <c r="Q8" s="38">
        <v>17</v>
      </c>
      <c r="R8" s="38">
        <v>18</v>
      </c>
      <c r="S8" s="38">
        <v>19</v>
      </c>
      <c r="T8" s="38">
        <v>20</v>
      </c>
      <c r="U8" s="19">
        <v>21</v>
      </c>
      <c r="V8" s="38">
        <v>22</v>
      </c>
      <c r="W8" s="19">
        <v>23</v>
      </c>
    </row>
    <row r="9" ht="28" customHeight="1" spans="1:23">
      <c r="A9" s="70" t="s">
        <v>251</v>
      </c>
      <c r="B9" s="70" t="s">
        <v>252</v>
      </c>
      <c r="C9" s="70" t="s">
        <v>253</v>
      </c>
      <c r="D9" s="70" t="s">
        <v>70</v>
      </c>
      <c r="E9" s="70" t="s">
        <v>108</v>
      </c>
      <c r="F9" s="70" t="s">
        <v>109</v>
      </c>
      <c r="G9" s="70" t="s">
        <v>217</v>
      </c>
      <c r="H9" s="70" t="s">
        <v>218</v>
      </c>
      <c r="I9" s="32">
        <v>1750000</v>
      </c>
      <c r="J9" s="32">
        <v>1750000</v>
      </c>
      <c r="K9" s="32">
        <v>1750000</v>
      </c>
      <c r="L9" s="32"/>
      <c r="M9" s="32"/>
      <c r="N9" s="32"/>
      <c r="O9" s="32"/>
      <c r="P9" s="32"/>
      <c r="Q9" s="32"/>
      <c r="R9" s="32"/>
      <c r="S9" s="32"/>
      <c r="T9" s="32"/>
      <c r="U9" s="32"/>
      <c r="V9" s="32"/>
      <c r="W9" s="32"/>
    </row>
    <row r="10" ht="28" customHeight="1" spans="1:23">
      <c r="A10" s="70" t="s">
        <v>251</v>
      </c>
      <c r="B10" s="70" t="s">
        <v>254</v>
      </c>
      <c r="C10" s="70" t="s">
        <v>255</v>
      </c>
      <c r="D10" s="70" t="s">
        <v>70</v>
      </c>
      <c r="E10" s="70" t="s">
        <v>104</v>
      </c>
      <c r="F10" s="70" t="s">
        <v>105</v>
      </c>
      <c r="G10" s="70" t="s">
        <v>217</v>
      </c>
      <c r="H10" s="70" t="s">
        <v>218</v>
      </c>
      <c r="I10" s="32">
        <v>1850000</v>
      </c>
      <c r="J10" s="32">
        <v>1850000</v>
      </c>
      <c r="K10" s="32">
        <v>1850000</v>
      </c>
      <c r="L10" s="32"/>
      <c r="M10" s="32"/>
      <c r="N10" s="32"/>
      <c r="O10" s="32"/>
      <c r="P10" s="32"/>
      <c r="Q10" s="32"/>
      <c r="R10" s="32"/>
      <c r="S10" s="32"/>
      <c r="T10" s="32"/>
      <c r="U10" s="32"/>
      <c r="V10" s="32"/>
      <c r="W10" s="32"/>
    </row>
    <row r="11" ht="28" customHeight="1" spans="1:23">
      <c r="A11" s="70" t="s">
        <v>251</v>
      </c>
      <c r="B11" s="70" t="s">
        <v>254</v>
      </c>
      <c r="C11" s="70" t="s">
        <v>255</v>
      </c>
      <c r="D11" s="70" t="s">
        <v>70</v>
      </c>
      <c r="E11" s="70" t="s">
        <v>104</v>
      </c>
      <c r="F11" s="70" t="s">
        <v>105</v>
      </c>
      <c r="G11" s="70" t="s">
        <v>256</v>
      </c>
      <c r="H11" s="70" t="s">
        <v>257</v>
      </c>
      <c r="I11" s="32">
        <v>50000</v>
      </c>
      <c r="J11" s="32">
        <v>50000</v>
      </c>
      <c r="K11" s="32">
        <v>50000</v>
      </c>
      <c r="L11" s="32"/>
      <c r="M11" s="32"/>
      <c r="N11" s="32"/>
      <c r="O11" s="32"/>
      <c r="P11" s="32"/>
      <c r="Q11" s="32"/>
      <c r="R11" s="32"/>
      <c r="S11" s="32"/>
      <c r="T11" s="32"/>
      <c r="U11" s="32"/>
      <c r="V11" s="32"/>
      <c r="W11" s="32"/>
    </row>
    <row r="12" ht="28" customHeight="1" spans="1:23">
      <c r="A12" s="70" t="s">
        <v>251</v>
      </c>
      <c r="B12" s="70" t="s">
        <v>258</v>
      </c>
      <c r="C12" s="70" t="s">
        <v>259</v>
      </c>
      <c r="D12" s="70" t="s">
        <v>70</v>
      </c>
      <c r="E12" s="70" t="s">
        <v>104</v>
      </c>
      <c r="F12" s="70" t="s">
        <v>105</v>
      </c>
      <c r="G12" s="70" t="s">
        <v>260</v>
      </c>
      <c r="H12" s="70" t="s">
        <v>261</v>
      </c>
      <c r="I12" s="32">
        <v>50000</v>
      </c>
      <c r="J12" s="32">
        <v>50000</v>
      </c>
      <c r="K12" s="32">
        <v>50000</v>
      </c>
      <c r="L12" s="32"/>
      <c r="M12" s="32"/>
      <c r="N12" s="32"/>
      <c r="O12" s="32"/>
      <c r="P12" s="32"/>
      <c r="Q12" s="32"/>
      <c r="R12" s="32"/>
      <c r="S12" s="32"/>
      <c r="T12" s="32"/>
      <c r="U12" s="32"/>
      <c r="V12" s="32"/>
      <c r="W12" s="32"/>
    </row>
    <row r="13" ht="28" customHeight="1" spans="1:23">
      <c r="A13" s="70" t="s">
        <v>251</v>
      </c>
      <c r="B13" s="70" t="s">
        <v>262</v>
      </c>
      <c r="C13" s="70" t="s">
        <v>263</v>
      </c>
      <c r="D13" s="70" t="s">
        <v>70</v>
      </c>
      <c r="E13" s="70" t="s">
        <v>104</v>
      </c>
      <c r="F13" s="70" t="s">
        <v>105</v>
      </c>
      <c r="G13" s="70" t="s">
        <v>256</v>
      </c>
      <c r="H13" s="70" t="s">
        <v>257</v>
      </c>
      <c r="I13" s="32">
        <v>90000</v>
      </c>
      <c r="J13" s="32">
        <v>90000</v>
      </c>
      <c r="K13" s="32">
        <v>90000</v>
      </c>
      <c r="L13" s="32"/>
      <c r="M13" s="32"/>
      <c r="N13" s="32"/>
      <c r="O13" s="32"/>
      <c r="P13" s="32"/>
      <c r="Q13" s="32"/>
      <c r="R13" s="32"/>
      <c r="S13" s="32"/>
      <c r="T13" s="32"/>
      <c r="U13" s="32"/>
      <c r="V13" s="32"/>
      <c r="W13" s="32"/>
    </row>
    <row r="14" ht="28" customHeight="1" spans="1:23">
      <c r="A14" s="70" t="s">
        <v>251</v>
      </c>
      <c r="B14" s="70" t="s">
        <v>264</v>
      </c>
      <c r="C14" s="70" t="s">
        <v>265</v>
      </c>
      <c r="D14" s="70" t="s">
        <v>70</v>
      </c>
      <c r="E14" s="70" t="s">
        <v>104</v>
      </c>
      <c r="F14" s="70" t="s">
        <v>105</v>
      </c>
      <c r="G14" s="70" t="s">
        <v>219</v>
      </c>
      <c r="H14" s="70" t="s">
        <v>220</v>
      </c>
      <c r="I14" s="32">
        <v>15000</v>
      </c>
      <c r="J14" s="32">
        <v>15000</v>
      </c>
      <c r="K14" s="32">
        <v>15000</v>
      </c>
      <c r="L14" s="32"/>
      <c r="M14" s="32"/>
      <c r="N14" s="32"/>
      <c r="O14" s="32"/>
      <c r="P14" s="32"/>
      <c r="Q14" s="32"/>
      <c r="R14" s="32"/>
      <c r="S14" s="32"/>
      <c r="T14" s="32"/>
      <c r="U14" s="32"/>
      <c r="V14" s="32"/>
      <c r="W14" s="32"/>
    </row>
    <row r="15" ht="28" customHeight="1" spans="1:23">
      <c r="A15" s="70" t="s">
        <v>251</v>
      </c>
      <c r="B15" s="70" t="s">
        <v>264</v>
      </c>
      <c r="C15" s="70" t="s">
        <v>265</v>
      </c>
      <c r="D15" s="70" t="s">
        <v>70</v>
      </c>
      <c r="E15" s="70" t="s">
        <v>104</v>
      </c>
      <c r="F15" s="70" t="s">
        <v>105</v>
      </c>
      <c r="G15" s="70" t="s">
        <v>221</v>
      </c>
      <c r="H15" s="70" t="s">
        <v>222</v>
      </c>
      <c r="I15" s="32">
        <v>135000</v>
      </c>
      <c r="J15" s="32">
        <v>135000</v>
      </c>
      <c r="K15" s="32">
        <v>135000</v>
      </c>
      <c r="L15" s="32"/>
      <c r="M15" s="32"/>
      <c r="N15" s="32"/>
      <c r="O15" s="32"/>
      <c r="P15" s="32"/>
      <c r="Q15" s="32"/>
      <c r="R15" s="32"/>
      <c r="S15" s="32"/>
      <c r="T15" s="32"/>
      <c r="U15" s="32"/>
      <c r="V15" s="32"/>
      <c r="W15" s="32"/>
    </row>
    <row r="16" ht="28" customHeight="1" spans="1:23">
      <c r="A16" s="70" t="s">
        <v>251</v>
      </c>
      <c r="B16" s="70" t="s">
        <v>264</v>
      </c>
      <c r="C16" s="70" t="s">
        <v>265</v>
      </c>
      <c r="D16" s="70" t="s">
        <v>70</v>
      </c>
      <c r="E16" s="70" t="s">
        <v>104</v>
      </c>
      <c r="F16" s="70" t="s">
        <v>105</v>
      </c>
      <c r="G16" s="70" t="s">
        <v>266</v>
      </c>
      <c r="H16" s="70" t="s">
        <v>267</v>
      </c>
      <c r="I16" s="32">
        <v>7194000</v>
      </c>
      <c r="J16" s="32">
        <v>7194000</v>
      </c>
      <c r="K16" s="32">
        <v>7194000</v>
      </c>
      <c r="L16" s="32"/>
      <c r="M16" s="32"/>
      <c r="N16" s="32"/>
      <c r="O16" s="32"/>
      <c r="P16" s="32"/>
      <c r="Q16" s="32"/>
      <c r="R16" s="32"/>
      <c r="S16" s="32"/>
      <c r="T16" s="32"/>
      <c r="U16" s="32"/>
      <c r="V16" s="32"/>
      <c r="W16" s="32"/>
    </row>
    <row r="17" ht="28" customHeight="1" spans="1:23">
      <c r="A17" s="70" t="s">
        <v>251</v>
      </c>
      <c r="B17" s="70" t="s">
        <v>268</v>
      </c>
      <c r="C17" s="70" t="s">
        <v>269</v>
      </c>
      <c r="D17" s="70" t="s">
        <v>70</v>
      </c>
      <c r="E17" s="70" t="s">
        <v>104</v>
      </c>
      <c r="F17" s="70" t="s">
        <v>105</v>
      </c>
      <c r="G17" s="70" t="s">
        <v>256</v>
      </c>
      <c r="H17" s="70" t="s">
        <v>257</v>
      </c>
      <c r="I17" s="32">
        <v>586000</v>
      </c>
      <c r="J17" s="32">
        <v>586000</v>
      </c>
      <c r="K17" s="32">
        <v>586000</v>
      </c>
      <c r="L17" s="32"/>
      <c r="M17" s="32"/>
      <c r="N17" s="32"/>
      <c r="O17" s="32"/>
      <c r="P17" s="32"/>
      <c r="Q17" s="32"/>
      <c r="R17" s="32"/>
      <c r="S17" s="32"/>
      <c r="T17" s="32"/>
      <c r="U17" s="32"/>
      <c r="V17" s="32"/>
      <c r="W17" s="32"/>
    </row>
    <row r="18" ht="28" customHeight="1" spans="1:23">
      <c r="A18" s="70" t="s">
        <v>270</v>
      </c>
      <c r="B18" s="70" t="s">
        <v>271</v>
      </c>
      <c r="C18" s="70" t="s">
        <v>272</v>
      </c>
      <c r="D18" s="70" t="s">
        <v>70</v>
      </c>
      <c r="E18" s="70" t="s">
        <v>104</v>
      </c>
      <c r="F18" s="70" t="s">
        <v>105</v>
      </c>
      <c r="G18" s="70" t="s">
        <v>256</v>
      </c>
      <c r="H18" s="70" t="s">
        <v>257</v>
      </c>
      <c r="I18" s="32">
        <v>16280000</v>
      </c>
      <c r="J18" s="32">
        <v>16280000</v>
      </c>
      <c r="K18" s="32">
        <v>16280000</v>
      </c>
      <c r="L18" s="32"/>
      <c r="M18" s="32"/>
      <c r="N18" s="32"/>
      <c r="O18" s="32"/>
      <c r="P18" s="32"/>
      <c r="Q18" s="32"/>
      <c r="R18" s="32"/>
      <c r="S18" s="32"/>
      <c r="T18" s="32"/>
      <c r="U18" s="32"/>
      <c r="V18" s="32"/>
      <c r="W18" s="32"/>
    </row>
    <row r="19" ht="28" customHeight="1" spans="1:23">
      <c r="A19" s="33" t="s">
        <v>168</v>
      </c>
      <c r="B19" s="34"/>
      <c r="C19" s="34"/>
      <c r="D19" s="34"/>
      <c r="E19" s="34"/>
      <c r="F19" s="34"/>
      <c r="G19" s="34"/>
      <c r="H19" s="138"/>
      <c r="I19" s="32">
        <v>28000000</v>
      </c>
      <c r="J19" s="32">
        <v>28000000</v>
      </c>
      <c r="K19" s="32">
        <v>28000000</v>
      </c>
      <c r="L19" s="32"/>
      <c r="M19" s="32"/>
      <c r="N19" s="32"/>
      <c r="O19" s="32"/>
      <c r="P19" s="32"/>
      <c r="Q19" s="32"/>
      <c r="R19" s="32"/>
      <c r="S19" s="32"/>
      <c r="T19" s="32"/>
      <c r="U19" s="32"/>
      <c r="V19" s="32"/>
      <c r="W19" s="32"/>
    </row>
  </sheetData>
  <mergeCells count="28">
    <mergeCell ref="A2:W2"/>
    <mergeCell ref="A3:H3"/>
    <mergeCell ref="J4:M4"/>
    <mergeCell ref="N4:P4"/>
    <mergeCell ref="R4:W4"/>
    <mergeCell ref="A19:H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1"/>
  <sheetViews>
    <sheetView showZeros="0" zoomScale="80" zoomScaleNormal="80" topLeftCell="A69" workbookViewId="0">
      <selection activeCell="J81" sqref="J81"/>
    </sheetView>
  </sheetViews>
  <sheetFormatPr defaultColWidth="9.13333333333333" defaultRowHeight="12" customHeight="1"/>
  <cols>
    <col min="1" max="1" width="34.2833333333333" customWidth="1"/>
    <col min="2" max="2" width="29" customWidth="1"/>
    <col min="3" max="5" width="23.575" customWidth="1"/>
    <col min="6" max="6" width="11.2833333333333" customWidth="1"/>
    <col min="7" max="7" width="25.1333333333333" customWidth="1"/>
    <col min="8" max="8" width="15.575" customWidth="1"/>
    <col min="9" max="9" width="13.4166666666667" customWidth="1"/>
    <col min="10" max="10" width="18.8583333333333" customWidth="1"/>
  </cols>
  <sheetData>
    <row r="1" ht="18" customHeight="1" spans="10:10">
      <c r="J1" s="2" t="s">
        <v>273</v>
      </c>
    </row>
    <row r="2" ht="39.75" customHeight="1" spans="1:10">
      <c r="A2" s="66" t="str">
        <f>"2025"&amp;"年部门项目支出绩效目标表"</f>
        <v>2025年部门项目支出绩效目标表</v>
      </c>
      <c r="B2" s="3"/>
      <c r="C2" s="3"/>
      <c r="D2" s="3"/>
      <c r="E2" s="3"/>
      <c r="F2" s="67"/>
      <c r="G2" s="3"/>
      <c r="H2" s="67"/>
      <c r="I2" s="67"/>
      <c r="J2" s="3"/>
    </row>
    <row r="3" ht="17.25" customHeight="1" spans="1:1">
      <c r="A3" s="4" t="str">
        <f>"单位名称："&amp;"昆明经济技术开发区综合保障服务中心"</f>
        <v>单位名称：昆明经济技术开发区综合保障服务中心</v>
      </c>
    </row>
    <row r="4" ht="44.25" customHeight="1" spans="1:10">
      <c r="A4" s="68" t="s">
        <v>180</v>
      </c>
      <c r="B4" s="68" t="s">
        <v>274</v>
      </c>
      <c r="C4" s="68" t="s">
        <v>275</v>
      </c>
      <c r="D4" s="68" t="s">
        <v>276</v>
      </c>
      <c r="E4" s="68" t="s">
        <v>277</v>
      </c>
      <c r="F4" s="69" t="s">
        <v>278</v>
      </c>
      <c r="G4" s="68" t="s">
        <v>279</v>
      </c>
      <c r="H4" s="69" t="s">
        <v>280</v>
      </c>
      <c r="I4" s="69" t="s">
        <v>281</v>
      </c>
      <c r="J4" s="68" t="s">
        <v>282</v>
      </c>
    </row>
    <row r="5" ht="18.75" customHeight="1" spans="1:10">
      <c r="A5" s="134">
        <v>1</v>
      </c>
      <c r="B5" s="134">
        <v>2</v>
      </c>
      <c r="C5" s="134">
        <v>3</v>
      </c>
      <c r="D5" s="134">
        <v>4</v>
      </c>
      <c r="E5" s="134">
        <v>5</v>
      </c>
      <c r="F5" s="38">
        <v>6</v>
      </c>
      <c r="G5" s="134">
        <v>7</v>
      </c>
      <c r="H5" s="38">
        <v>8</v>
      </c>
      <c r="I5" s="38">
        <v>9</v>
      </c>
      <c r="J5" s="134">
        <v>10</v>
      </c>
    </row>
    <row r="6" ht="42" customHeight="1" spans="1:10">
      <c r="A6" s="30" t="s">
        <v>70</v>
      </c>
      <c r="B6" s="70"/>
      <c r="C6" s="70"/>
      <c r="D6" s="70"/>
      <c r="E6" s="71"/>
      <c r="F6" s="72"/>
      <c r="G6" s="71"/>
      <c r="H6" s="72"/>
      <c r="I6" s="72"/>
      <c r="J6" s="71"/>
    </row>
    <row r="7" ht="42" customHeight="1" spans="1:10">
      <c r="A7" s="135" t="s">
        <v>70</v>
      </c>
      <c r="B7" s="20"/>
      <c r="C7" s="20"/>
      <c r="D7" s="20"/>
      <c r="E7" s="30"/>
      <c r="F7" s="20"/>
      <c r="G7" s="30"/>
      <c r="H7" s="20"/>
      <c r="I7" s="20"/>
      <c r="J7" s="30"/>
    </row>
    <row r="8" ht="42" customHeight="1" spans="1:10">
      <c r="A8" s="136" t="s">
        <v>255</v>
      </c>
      <c r="B8" s="20" t="s">
        <v>283</v>
      </c>
      <c r="C8" s="20" t="s">
        <v>284</v>
      </c>
      <c r="D8" s="20" t="s">
        <v>285</v>
      </c>
      <c r="E8" s="30" t="s">
        <v>286</v>
      </c>
      <c r="F8" s="20" t="s">
        <v>287</v>
      </c>
      <c r="G8" s="30" t="s">
        <v>288</v>
      </c>
      <c r="H8" s="20" t="s">
        <v>289</v>
      </c>
      <c r="I8" s="20" t="s">
        <v>290</v>
      </c>
      <c r="J8" s="30" t="s">
        <v>291</v>
      </c>
    </row>
    <row r="9" ht="42" customHeight="1" spans="1:10">
      <c r="A9" s="136" t="s">
        <v>255</v>
      </c>
      <c r="B9" s="20" t="s">
        <v>283</v>
      </c>
      <c r="C9" s="20" t="s">
        <v>284</v>
      </c>
      <c r="D9" s="20" t="s">
        <v>285</v>
      </c>
      <c r="E9" s="30" t="s">
        <v>292</v>
      </c>
      <c r="F9" s="20" t="s">
        <v>287</v>
      </c>
      <c r="G9" s="30" t="s">
        <v>288</v>
      </c>
      <c r="H9" s="20" t="s">
        <v>289</v>
      </c>
      <c r="I9" s="20" t="s">
        <v>290</v>
      </c>
      <c r="J9" s="30" t="s">
        <v>293</v>
      </c>
    </row>
    <row r="10" ht="42" customHeight="1" spans="1:10">
      <c r="A10" s="136" t="s">
        <v>255</v>
      </c>
      <c r="B10" s="20" t="s">
        <v>283</v>
      </c>
      <c r="C10" s="20" t="s">
        <v>284</v>
      </c>
      <c r="D10" s="20" t="s">
        <v>285</v>
      </c>
      <c r="E10" s="30" t="s">
        <v>294</v>
      </c>
      <c r="F10" s="20" t="s">
        <v>295</v>
      </c>
      <c r="G10" s="30" t="s">
        <v>296</v>
      </c>
      <c r="H10" s="20" t="s">
        <v>289</v>
      </c>
      <c r="I10" s="20" t="s">
        <v>290</v>
      </c>
      <c r="J10" s="30" t="s">
        <v>297</v>
      </c>
    </row>
    <row r="11" ht="42" customHeight="1" spans="1:10">
      <c r="A11" s="136" t="s">
        <v>255</v>
      </c>
      <c r="B11" s="20" t="s">
        <v>283</v>
      </c>
      <c r="C11" s="20" t="s">
        <v>284</v>
      </c>
      <c r="D11" s="20" t="s">
        <v>285</v>
      </c>
      <c r="E11" s="30" t="s">
        <v>298</v>
      </c>
      <c r="F11" s="20" t="s">
        <v>295</v>
      </c>
      <c r="G11" s="30" t="s">
        <v>87</v>
      </c>
      <c r="H11" s="20" t="s">
        <v>299</v>
      </c>
      <c r="I11" s="20" t="s">
        <v>290</v>
      </c>
      <c r="J11" s="30" t="s">
        <v>300</v>
      </c>
    </row>
    <row r="12" ht="42" customHeight="1" spans="1:10">
      <c r="A12" s="136" t="s">
        <v>255</v>
      </c>
      <c r="B12" s="20" t="s">
        <v>283</v>
      </c>
      <c r="C12" s="20" t="s">
        <v>284</v>
      </c>
      <c r="D12" s="20" t="s">
        <v>285</v>
      </c>
      <c r="E12" s="30" t="s">
        <v>301</v>
      </c>
      <c r="F12" s="20" t="s">
        <v>295</v>
      </c>
      <c r="G12" s="30" t="s">
        <v>302</v>
      </c>
      <c r="H12" s="20" t="s">
        <v>303</v>
      </c>
      <c r="I12" s="20" t="s">
        <v>290</v>
      </c>
      <c r="J12" s="30" t="s">
        <v>304</v>
      </c>
    </row>
    <row r="13" ht="42" customHeight="1" spans="1:10">
      <c r="A13" s="136" t="s">
        <v>255</v>
      </c>
      <c r="B13" s="20" t="s">
        <v>283</v>
      </c>
      <c r="C13" s="20" t="s">
        <v>284</v>
      </c>
      <c r="D13" s="20" t="s">
        <v>285</v>
      </c>
      <c r="E13" s="30" t="s">
        <v>305</v>
      </c>
      <c r="F13" s="20" t="s">
        <v>295</v>
      </c>
      <c r="G13" s="30" t="s">
        <v>306</v>
      </c>
      <c r="H13" s="20" t="s">
        <v>307</v>
      </c>
      <c r="I13" s="20" t="s">
        <v>290</v>
      </c>
      <c r="J13" s="30" t="s">
        <v>308</v>
      </c>
    </row>
    <row r="14" ht="42" customHeight="1" spans="1:10">
      <c r="A14" s="136" t="s">
        <v>255</v>
      </c>
      <c r="B14" s="20" t="s">
        <v>283</v>
      </c>
      <c r="C14" s="20" t="s">
        <v>284</v>
      </c>
      <c r="D14" s="20" t="s">
        <v>285</v>
      </c>
      <c r="E14" s="30" t="s">
        <v>309</v>
      </c>
      <c r="F14" s="20" t="s">
        <v>295</v>
      </c>
      <c r="G14" s="30" t="s">
        <v>310</v>
      </c>
      <c r="H14" s="20" t="s">
        <v>289</v>
      </c>
      <c r="I14" s="20" t="s">
        <v>290</v>
      </c>
      <c r="J14" s="30" t="s">
        <v>311</v>
      </c>
    </row>
    <row r="15" ht="42" customHeight="1" spans="1:10">
      <c r="A15" s="136" t="s">
        <v>255</v>
      </c>
      <c r="B15" s="20" t="s">
        <v>283</v>
      </c>
      <c r="C15" s="20" t="s">
        <v>284</v>
      </c>
      <c r="D15" s="20" t="s">
        <v>285</v>
      </c>
      <c r="E15" s="30" t="s">
        <v>312</v>
      </c>
      <c r="F15" s="20" t="s">
        <v>295</v>
      </c>
      <c r="G15" s="30" t="s">
        <v>313</v>
      </c>
      <c r="H15" s="20" t="s">
        <v>289</v>
      </c>
      <c r="I15" s="20" t="s">
        <v>290</v>
      </c>
      <c r="J15" s="30" t="s">
        <v>314</v>
      </c>
    </row>
    <row r="16" ht="42" customHeight="1" spans="1:10">
      <c r="A16" s="136" t="s">
        <v>255</v>
      </c>
      <c r="B16" s="20" t="s">
        <v>283</v>
      </c>
      <c r="C16" s="20" t="s">
        <v>284</v>
      </c>
      <c r="D16" s="20" t="s">
        <v>285</v>
      </c>
      <c r="E16" s="30" t="s">
        <v>315</v>
      </c>
      <c r="F16" s="20" t="s">
        <v>295</v>
      </c>
      <c r="G16" s="30" t="s">
        <v>313</v>
      </c>
      <c r="H16" s="20" t="s">
        <v>289</v>
      </c>
      <c r="I16" s="20" t="s">
        <v>290</v>
      </c>
      <c r="J16" s="30" t="s">
        <v>316</v>
      </c>
    </row>
    <row r="17" ht="42" customHeight="1" spans="1:10">
      <c r="A17" s="136" t="s">
        <v>255</v>
      </c>
      <c r="B17" s="20" t="s">
        <v>283</v>
      </c>
      <c r="C17" s="20" t="s">
        <v>284</v>
      </c>
      <c r="D17" s="20" t="s">
        <v>285</v>
      </c>
      <c r="E17" s="30" t="s">
        <v>317</v>
      </c>
      <c r="F17" s="20" t="s">
        <v>295</v>
      </c>
      <c r="G17" s="30" t="s">
        <v>92</v>
      </c>
      <c r="H17" s="20" t="s">
        <v>318</v>
      </c>
      <c r="I17" s="20" t="s">
        <v>290</v>
      </c>
      <c r="J17" s="30" t="s">
        <v>319</v>
      </c>
    </row>
    <row r="18" ht="42" customHeight="1" spans="1:10">
      <c r="A18" s="136" t="s">
        <v>255</v>
      </c>
      <c r="B18" s="20" t="s">
        <v>283</v>
      </c>
      <c r="C18" s="20" t="s">
        <v>284</v>
      </c>
      <c r="D18" s="20" t="s">
        <v>320</v>
      </c>
      <c r="E18" s="30" t="s">
        <v>321</v>
      </c>
      <c r="F18" s="20" t="s">
        <v>287</v>
      </c>
      <c r="G18" s="30" t="s">
        <v>322</v>
      </c>
      <c r="H18" s="20" t="s">
        <v>323</v>
      </c>
      <c r="I18" s="20" t="s">
        <v>290</v>
      </c>
      <c r="J18" s="30" t="s">
        <v>324</v>
      </c>
    </row>
    <row r="19" ht="42" customHeight="1" spans="1:10">
      <c r="A19" s="136" t="s">
        <v>255</v>
      </c>
      <c r="B19" s="20" t="s">
        <v>283</v>
      </c>
      <c r="C19" s="20" t="s">
        <v>284</v>
      </c>
      <c r="D19" s="20" t="s">
        <v>325</v>
      </c>
      <c r="E19" s="30" t="s">
        <v>326</v>
      </c>
      <c r="F19" s="20" t="s">
        <v>287</v>
      </c>
      <c r="G19" s="30" t="s">
        <v>327</v>
      </c>
      <c r="H19" s="20" t="s">
        <v>328</v>
      </c>
      <c r="I19" s="20" t="s">
        <v>290</v>
      </c>
      <c r="J19" s="30" t="s">
        <v>329</v>
      </c>
    </row>
    <row r="20" ht="42" customHeight="1" spans="1:10">
      <c r="A20" s="136" t="s">
        <v>255</v>
      </c>
      <c r="B20" s="20" t="s">
        <v>283</v>
      </c>
      <c r="C20" s="20" t="s">
        <v>284</v>
      </c>
      <c r="D20" s="20" t="s">
        <v>330</v>
      </c>
      <c r="E20" s="30" t="s">
        <v>331</v>
      </c>
      <c r="F20" s="20" t="s">
        <v>332</v>
      </c>
      <c r="G20" s="30" t="s">
        <v>333</v>
      </c>
      <c r="H20" s="20" t="s">
        <v>334</v>
      </c>
      <c r="I20" s="20" t="s">
        <v>290</v>
      </c>
      <c r="J20" s="30" t="s">
        <v>335</v>
      </c>
    </row>
    <row r="21" ht="42" customHeight="1" spans="1:10">
      <c r="A21" s="136" t="s">
        <v>255</v>
      </c>
      <c r="B21" s="20" t="s">
        <v>283</v>
      </c>
      <c r="C21" s="20" t="s">
        <v>336</v>
      </c>
      <c r="D21" s="20" t="s">
        <v>337</v>
      </c>
      <c r="E21" s="30" t="s">
        <v>338</v>
      </c>
      <c r="F21" s="20" t="s">
        <v>287</v>
      </c>
      <c r="G21" s="30" t="s">
        <v>339</v>
      </c>
      <c r="H21" s="20" t="s">
        <v>340</v>
      </c>
      <c r="I21" s="20" t="s">
        <v>341</v>
      </c>
      <c r="J21" s="30" t="s">
        <v>342</v>
      </c>
    </row>
    <row r="22" ht="42" customHeight="1" spans="1:10">
      <c r="A22" s="136" t="s">
        <v>255</v>
      </c>
      <c r="B22" s="20" t="s">
        <v>283</v>
      </c>
      <c r="C22" s="20" t="s">
        <v>336</v>
      </c>
      <c r="D22" s="20" t="s">
        <v>343</v>
      </c>
      <c r="E22" s="30" t="s">
        <v>344</v>
      </c>
      <c r="F22" s="20" t="s">
        <v>287</v>
      </c>
      <c r="G22" s="30" t="s">
        <v>345</v>
      </c>
      <c r="H22" s="20" t="s">
        <v>346</v>
      </c>
      <c r="I22" s="20" t="s">
        <v>341</v>
      </c>
      <c r="J22" s="30" t="s">
        <v>344</v>
      </c>
    </row>
    <row r="23" ht="42" customHeight="1" spans="1:10">
      <c r="A23" s="136" t="s">
        <v>255</v>
      </c>
      <c r="B23" s="20" t="s">
        <v>283</v>
      </c>
      <c r="C23" s="20" t="s">
        <v>347</v>
      </c>
      <c r="D23" s="20" t="s">
        <v>348</v>
      </c>
      <c r="E23" s="30" t="s">
        <v>349</v>
      </c>
      <c r="F23" s="20" t="s">
        <v>295</v>
      </c>
      <c r="G23" s="30" t="s">
        <v>350</v>
      </c>
      <c r="H23" s="20" t="s">
        <v>323</v>
      </c>
      <c r="I23" s="20" t="s">
        <v>290</v>
      </c>
      <c r="J23" s="30" t="s">
        <v>351</v>
      </c>
    </row>
    <row r="24" ht="42" customHeight="1" spans="1:10">
      <c r="A24" s="136" t="s">
        <v>272</v>
      </c>
      <c r="B24" s="20" t="s">
        <v>352</v>
      </c>
      <c r="C24" s="20" t="s">
        <v>284</v>
      </c>
      <c r="D24" s="20" t="s">
        <v>285</v>
      </c>
      <c r="E24" s="30" t="s">
        <v>353</v>
      </c>
      <c r="F24" s="20" t="s">
        <v>354</v>
      </c>
      <c r="G24" s="30" t="s">
        <v>355</v>
      </c>
      <c r="H24" s="20" t="s">
        <v>356</v>
      </c>
      <c r="I24" s="20" t="s">
        <v>290</v>
      </c>
      <c r="J24" s="30" t="s">
        <v>357</v>
      </c>
    </row>
    <row r="25" ht="42" customHeight="1" spans="1:10">
      <c r="A25" s="136" t="s">
        <v>272</v>
      </c>
      <c r="B25" s="20" t="s">
        <v>352</v>
      </c>
      <c r="C25" s="20" t="s">
        <v>284</v>
      </c>
      <c r="D25" s="20" t="s">
        <v>285</v>
      </c>
      <c r="E25" s="30" t="s">
        <v>358</v>
      </c>
      <c r="F25" s="20" t="s">
        <v>354</v>
      </c>
      <c r="G25" s="30" t="s">
        <v>355</v>
      </c>
      <c r="H25" s="20" t="s">
        <v>356</v>
      </c>
      <c r="I25" s="20" t="s">
        <v>290</v>
      </c>
      <c r="J25" s="30" t="s">
        <v>359</v>
      </c>
    </row>
    <row r="26" ht="42" customHeight="1" spans="1:10">
      <c r="A26" s="136" t="s">
        <v>272</v>
      </c>
      <c r="B26" s="20" t="s">
        <v>352</v>
      </c>
      <c r="C26" s="20" t="s">
        <v>284</v>
      </c>
      <c r="D26" s="20" t="s">
        <v>285</v>
      </c>
      <c r="E26" s="30" t="s">
        <v>360</v>
      </c>
      <c r="F26" s="20" t="s">
        <v>287</v>
      </c>
      <c r="G26" s="30" t="s">
        <v>88</v>
      </c>
      <c r="H26" s="20" t="s">
        <v>361</v>
      </c>
      <c r="I26" s="20" t="s">
        <v>290</v>
      </c>
      <c r="J26" s="30" t="s">
        <v>362</v>
      </c>
    </row>
    <row r="27" ht="42" customHeight="1" spans="1:10">
      <c r="A27" s="136" t="s">
        <v>272</v>
      </c>
      <c r="B27" s="20" t="s">
        <v>352</v>
      </c>
      <c r="C27" s="20" t="s">
        <v>284</v>
      </c>
      <c r="D27" s="20" t="s">
        <v>285</v>
      </c>
      <c r="E27" s="30" t="s">
        <v>363</v>
      </c>
      <c r="F27" s="20" t="s">
        <v>295</v>
      </c>
      <c r="G27" s="30" t="s">
        <v>364</v>
      </c>
      <c r="H27" s="20" t="s">
        <v>365</v>
      </c>
      <c r="I27" s="20" t="s">
        <v>290</v>
      </c>
      <c r="J27" s="30" t="s">
        <v>366</v>
      </c>
    </row>
    <row r="28" ht="42" customHeight="1" spans="1:10">
      <c r="A28" s="136" t="s">
        <v>272</v>
      </c>
      <c r="B28" s="20" t="s">
        <v>352</v>
      </c>
      <c r="C28" s="20" t="s">
        <v>284</v>
      </c>
      <c r="D28" s="20" t="s">
        <v>285</v>
      </c>
      <c r="E28" s="30" t="s">
        <v>367</v>
      </c>
      <c r="F28" s="20" t="s">
        <v>295</v>
      </c>
      <c r="G28" s="30" t="s">
        <v>355</v>
      </c>
      <c r="H28" s="20" t="s">
        <v>356</v>
      </c>
      <c r="I28" s="20" t="s">
        <v>290</v>
      </c>
      <c r="J28" s="30" t="s">
        <v>368</v>
      </c>
    </row>
    <row r="29" ht="42" customHeight="1" spans="1:10">
      <c r="A29" s="136" t="s">
        <v>272</v>
      </c>
      <c r="B29" s="20" t="s">
        <v>352</v>
      </c>
      <c r="C29" s="20" t="s">
        <v>284</v>
      </c>
      <c r="D29" s="20" t="s">
        <v>285</v>
      </c>
      <c r="E29" s="30" t="s">
        <v>369</v>
      </c>
      <c r="F29" s="20" t="s">
        <v>295</v>
      </c>
      <c r="G29" s="30" t="s">
        <v>370</v>
      </c>
      <c r="H29" s="20" t="s">
        <v>356</v>
      </c>
      <c r="I29" s="20" t="s">
        <v>290</v>
      </c>
      <c r="J29" s="30" t="s">
        <v>371</v>
      </c>
    </row>
    <row r="30" ht="42" customHeight="1" spans="1:10">
      <c r="A30" s="136" t="s">
        <v>272</v>
      </c>
      <c r="B30" s="20" t="s">
        <v>352</v>
      </c>
      <c r="C30" s="20" t="s">
        <v>284</v>
      </c>
      <c r="D30" s="20" t="s">
        <v>320</v>
      </c>
      <c r="E30" s="30" t="s">
        <v>372</v>
      </c>
      <c r="F30" s="20" t="s">
        <v>287</v>
      </c>
      <c r="G30" s="30" t="s">
        <v>322</v>
      </c>
      <c r="H30" s="20" t="s">
        <v>323</v>
      </c>
      <c r="I30" s="20" t="s">
        <v>290</v>
      </c>
      <c r="J30" s="30" t="s">
        <v>373</v>
      </c>
    </row>
    <row r="31" ht="42" customHeight="1" spans="1:10">
      <c r="A31" s="136" t="s">
        <v>272</v>
      </c>
      <c r="B31" s="20" t="s">
        <v>352</v>
      </c>
      <c r="C31" s="20" t="s">
        <v>284</v>
      </c>
      <c r="D31" s="20" t="s">
        <v>325</v>
      </c>
      <c r="E31" s="30" t="s">
        <v>326</v>
      </c>
      <c r="F31" s="20" t="s">
        <v>287</v>
      </c>
      <c r="G31" s="30" t="s">
        <v>327</v>
      </c>
      <c r="H31" s="20" t="s">
        <v>328</v>
      </c>
      <c r="I31" s="20" t="s">
        <v>290</v>
      </c>
      <c r="J31" s="30" t="s">
        <v>374</v>
      </c>
    </row>
    <row r="32" ht="42" customHeight="1" spans="1:10">
      <c r="A32" s="136" t="s">
        <v>272</v>
      </c>
      <c r="B32" s="20" t="s">
        <v>352</v>
      </c>
      <c r="C32" s="20" t="s">
        <v>284</v>
      </c>
      <c r="D32" s="20" t="s">
        <v>330</v>
      </c>
      <c r="E32" s="30" t="s">
        <v>331</v>
      </c>
      <c r="F32" s="20" t="s">
        <v>332</v>
      </c>
      <c r="G32" s="30" t="s">
        <v>375</v>
      </c>
      <c r="H32" s="20" t="s">
        <v>334</v>
      </c>
      <c r="I32" s="20" t="s">
        <v>290</v>
      </c>
      <c r="J32" s="30" t="s">
        <v>376</v>
      </c>
    </row>
    <row r="33" ht="42" customHeight="1" spans="1:10">
      <c r="A33" s="136" t="s">
        <v>272</v>
      </c>
      <c r="B33" s="20" t="s">
        <v>352</v>
      </c>
      <c r="C33" s="20" t="s">
        <v>336</v>
      </c>
      <c r="D33" s="20" t="s">
        <v>343</v>
      </c>
      <c r="E33" s="30" t="s">
        <v>377</v>
      </c>
      <c r="F33" s="20" t="s">
        <v>287</v>
      </c>
      <c r="G33" s="30" t="s">
        <v>378</v>
      </c>
      <c r="H33" s="20" t="s">
        <v>379</v>
      </c>
      <c r="I33" s="20" t="s">
        <v>341</v>
      </c>
      <c r="J33" s="30" t="s">
        <v>377</v>
      </c>
    </row>
    <row r="34" ht="42" customHeight="1" spans="1:10">
      <c r="A34" s="136" t="s">
        <v>272</v>
      </c>
      <c r="B34" s="20" t="s">
        <v>352</v>
      </c>
      <c r="C34" s="20" t="s">
        <v>347</v>
      </c>
      <c r="D34" s="20" t="s">
        <v>348</v>
      </c>
      <c r="E34" s="30" t="s">
        <v>349</v>
      </c>
      <c r="F34" s="20" t="s">
        <v>295</v>
      </c>
      <c r="G34" s="30" t="s">
        <v>350</v>
      </c>
      <c r="H34" s="20" t="s">
        <v>323</v>
      </c>
      <c r="I34" s="20" t="s">
        <v>290</v>
      </c>
      <c r="J34" s="30" t="s">
        <v>351</v>
      </c>
    </row>
    <row r="35" ht="42" customHeight="1" spans="1:10">
      <c r="A35" s="136" t="s">
        <v>253</v>
      </c>
      <c r="B35" s="20" t="s">
        <v>380</v>
      </c>
      <c r="C35" s="20" t="s">
        <v>284</v>
      </c>
      <c r="D35" s="20" t="s">
        <v>285</v>
      </c>
      <c r="E35" s="30" t="s">
        <v>381</v>
      </c>
      <c r="F35" s="20" t="s">
        <v>295</v>
      </c>
      <c r="G35" s="30" t="s">
        <v>364</v>
      </c>
      <c r="H35" s="20" t="s">
        <v>307</v>
      </c>
      <c r="I35" s="20" t="s">
        <v>290</v>
      </c>
      <c r="J35" s="30" t="s">
        <v>382</v>
      </c>
    </row>
    <row r="36" ht="42" customHeight="1" spans="1:10">
      <c r="A36" s="136" t="s">
        <v>253</v>
      </c>
      <c r="B36" s="20" t="s">
        <v>380</v>
      </c>
      <c r="C36" s="20" t="s">
        <v>284</v>
      </c>
      <c r="D36" s="20" t="s">
        <v>285</v>
      </c>
      <c r="E36" s="30" t="s">
        <v>383</v>
      </c>
      <c r="F36" s="20" t="s">
        <v>295</v>
      </c>
      <c r="G36" s="30" t="s">
        <v>384</v>
      </c>
      <c r="H36" s="20" t="s">
        <v>385</v>
      </c>
      <c r="I36" s="20" t="s">
        <v>290</v>
      </c>
      <c r="J36" s="30" t="s">
        <v>386</v>
      </c>
    </row>
    <row r="37" ht="42" customHeight="1" spans="1:10">
      <c r="A37" s="136" t="s">
        <v>253</v>
      </c>
      <c r="B37" s="20" t="s">
        <v>380</v>
      </c>
      <c r="C37" s="20" t="s">
        <v>284</v>
      </c>
      <c r="D37" s="20" t="s">
        <v>285</v>
      </c>
      <c r="E37" s="30" t="s">
        <v>387</v>
      </c>
      <c r="F37" s="20" t="s">
        <v>295</v>
      </c>
      <c r="G37" s="30" t="s">
        <v>296</v>
      </c>
      <c r="H37" s="20" t="s">
        <v>289</v>
      </c>
      <c r="I37" s="20" t="s">
        <v>290</v>
      </c>
      <c r="J37" s="30" t="s">
        <v>387</v>
      </c>
    </row>
    <row r="38" ht="42" customHeight="1" spans="1:10">
      <c r="A38" s="136" t="s">
        <v>253</v>
      </c>
      <c r="B38" s="20" t="s">
        <v>380</v>
      </c>
      <c r="C38" s="20" t="s">
        <v>284</v>
      </c>
      <c r="D38" s="20" t="s">
        <v>320</v>
      </c>
      <c r="E38" s="30" t="s">
        <v>388</v>
      </c>
      <c r="F38" s="20" t="s">
        <v>287</v>
      </c>
      <c r="G38" s="30" t="s">
        <v>322</v>
      </c>
      <c r="H38" s="20" t="s">
        <v>323</v>
      </c>
      <c r="I38" s="20" t="s">
        <v>290</v>
      </c>
      <c r="J38" s="30" t="s">
        <v>389</v>
      </c>
    </row>
    <row r="39" ht="42" customHeight="1" spans="1:10">
      <c r="A39" s="136" t="s">
        <v>253</v>
      </c>
      <c r="B39" s="20" t="s">
        <v>380</v>
      </c>
      <c r="C39" s="20" t="s">
        <v>284</v>
      </c>
      <c r="D39" s="20" t="s">
        <v>325</v>
      </c>
      <c r="E39" s="30" t="s">
        <v>390</v>
      </c>
      <c r="F39" s="20" t="s">
        <v>287</v>
      </c>
      <c r="G39" s="30" t="s">
        <v>327</v>
      </c>
      <c r="H39" s="20" t="s">
        <v>328</v>
      </c>
      <c r="I39" s="20" t="s">
        <v>290</v>
      </c>
      <c r="J39" s="30" t="s">
        <v>391</v>
      </c>
    </row>
    <row r="40" ht="42" customHeight="1" spans="1:10">
      <c r="A40" s="136" t="s">
        <v>253</v>
      </c>
      <c r="B40" s="20" t="s">
        <v>380</v>
      </c>
      <c r="C40" s="20" t="s">
        <v>284</v>
      </c>
      <c r="D40" s="20" t="s">
        <v>285</v>
      </c>
      <c r="E40" s="30" t="s">
        <v>331</v>
      </c>
      <c r="F40" s="20" t="s">
        <v>332</v>
      </c>
      <c r="G40" s="30" t="s">
        <v>392</v>
      </c>
      <c r="H40" s="20" t="s">
        <v>334</v>
      </c>
      <c r="I40" s="20" t="s">
        <v>290</v>
      </c>
      <c r="J40" s="30" t="s">
        <v>393</v>
      </c>
    </row>
    <row r="41" ht="42" customHeight="1" spans="1:10">
      <c r="A41" s="136" t="s">
        <v>253</v>
      </c>
      <c r="B41" s="20" t="s">
        <v>380</v>
      </c>
      <c r="C41" s="20" t="s">
        <v>336</v>
      </c>
      <c r="D41" s="20" t="s">
        <v>394</v>
      </c>
      <c r="E41" s="30" t="s">
        <v>395</v>
      </c>
      <c r="F41" s="20" t="s">
        <v>287</v>
      </c>
      <c r="G41" s="30" t="s">
        <v>396</v>
      </c>
      <c r="H41" s="20" t="s">
        <v>328</v>
      </c>
      <c r="I41" s="20" t="s">
        <v>341</v>
      </c>
      <c r="J41" s="30" t="s">
        <v>395</v>
      </c>
    </row>
    <row r="42" ht="42" customHeight="1" spans="1:10">
      <c r="A42" s="136" t="s">
        <v>253</v>
      </c>
      <c r="B42" s="20" t="s">
        <v>380</v>
      </c>
      <c r="C42" s="20" t="s">
        <v>336</v>
      </c>
      <c r="D42" s="20" t="s">
        <v>337</v>
      </c>
      <c r="E42" s="30" t="s">
        <v>397</v>
      </c>
      <c r="F42" s="20" t="s">
        <v>287</v>
      </c>
      <c r="G42" s="30" t="s">
        <v>398</v>
      </c>
      <c r="H42" s="20" t="s">
        <v>328</v>
      </c>
      <c r="I42" s="20" t="s">
        <v>341</v>
      </c>
      <c r="J42" s="30" t="s">
        <v>397</v>
      </c>
    </row>
    <row r="43" ht="42" customHeight="1" spans="1:10">
      <c r="A43" s="136" t="s">
        <v>253</v>
      </c>
      <c r="B43" s="20" t="s">
        <v>380</v>
      </c>
      <c r="C43" s="20" t="s">
        <v>336</v>
      </c>
      <c r="D43" s="20" t="s">
        <v>343</v>
      </c>
      <c r="E43" s="30" t="s">
        <v>399</v>
      </c>
      <c r="F43" s="20" t="s">
        <v>287</v>
      </c>
      <c r="G43" s="30" t="s">
        <v>400</v>
      </c>
      <c r="H43" s="20" t="s">
        <v>328</v>
      </c>
      <c r="I43" s="20" t="s">
        <v>341</v>
      </c>
      <c r="J43" s="30" t="s">
        <v>399</v>
      </c>
    </row>
    <row r="44" ht="42" customHeight="1" spans="1:10">
      <c r="A44" s="136" t="s">
        <v>253</v>
      </c>
      <c r="B44" s="20" t="s">
        <v>380</v>
      </c>
      <c r="C44" s="20" t="s">
        <v>347</v>
      </c>
      <c r="D44" s="20" t="s">
        <v>348</v>
      </c>
      <c r="E44" s="30" t="s">
        <v>349</v>
      </c>
      <c r="F44" s="20" t="s">
        <v>354</v>
      </c>
      <c r="G44" s="30" t="s">
        <v>350</v>
      </c>
      <c r="H44" s="20" t="s">
        <v>323</v>
      </c>
      <c r="I44" s="20" t="s">
        <v>290</v>
      </c>
      <c r="J44" s="30" t="s">
        <v>401</v>
      </c>
    </row>
    <row r="45" ht="75" customHeight="1" spans="1:10">
      <c r="A45" s="136" t="s">
        <v>265</v>
      </c>
      <c r="B45" s="20" t="s">
        <v>402</v>
      </c>
      <c r="C45" s="20" t="s">
        <v>284</v>
      </c>
      <c r="D45" s="20" t="s">
        <v>285</v>
      </c>
      <c r="E45" s="30" t="s">
        <v>403</v>
      </c>
      <c r="F45" s="20" t="s">
        <v>287</v>
      </c>
      <c r="G45" s="30" t="s">
        <v>404</v>
      </c>
      <c r="H45" s="20" t="s">
        <v>356</v>
      </c>
      <c r="I45" s="20" t="s">
        <v>290</v>
      </c>
      <c r="J45" s="30" t="s">
        <v>405</v>
      </c>
    </row>
    <row r="46" ht="52" customHeight="1" spans="1:10">
      <c r="A46" s="136" t="s">
        <v>265</v>
      </c>
      <c r="B46" s="20" t="s">
        <v>402</v>
      </c>
      <c r="C46" s="20" t="s">
        <v>284</v>
      </c>
      <c r="D46" s="20" t="s">
        <v>285</v>
      </c>
      <c r="E46" s="30" t="s">
        <v>406</v>
      </c>
      <c r="F46" s="20" t="s">
        <v>287</v>
      </c>
      <c r="G46" s="30" t="s">
        <v>407</v>
      </c>
      <c r="H46" s="20" t="s">
        <v>356</v>
      </c>
      <c r="I46" s="20" t="s">
        <v>290</v>
      </c>
      <c r="J46" s="30" t="s">
        <v>408</v>
      </c>
    </row>
    <row r="47" ht="42" customHeight="1" spans="1:10">
      <c r="A47" s="136" t="s">
        <v>265</v>
      </c>
      <c r="B47" s="20" t="s">
        <v>402</v>
      </c>
      <c r="C47" s="20" t="s">
        <v>284</v>
      </c>
      <c r="D47" s="20" t="s">
        <v>285</v>
      </c>
      <c r="E47" s="30" t="s">
        <v>409</v>
      </c>
      <c r="F47" s="20" t="s">
        <v>287</v>
      </c>
      <c r="G47" s="30" t="s">
        <v>410</v>
      </c>
      <c r="H47" s="20" t="s">
        <v>356</v>
      </c>
      <c r="I47" s="20" t="s">
        <v>290</v>
      </c>
      <c r="J47" s="30" t="s">
        <v>411</v>
      </c>
    </row>
    <row r="48" ht="42" customHeight="1" spans="1:10">
      <c r="A48" s="136" t="s">
        <v>265</v>
      </c>
      <c r="B48" s="20" t="s">
        <v>402</v>
      </c>
      <c r="C48" s="20" t="s">
        <v>284</v>
      </c>
      <c r="D48" s="20" t="s">
        <v>285</v>
      </c>
      <c r="E48" s="30" t="s">
        <v>412</v>
      </c>
      <c r="F48" s="20" t="s">
        <v>287</v>
      </c>
      <c r="G48" s="30" t="s">
        <v>413</v>
      </c>
      <c r="H48" s="20" t="s">
        <v>356</v>
      </c>
      <c r="I48" s="20" t="s">
        <v>290</v>
      </c>
      <c r="J48" s="30" t="s">
        <v>414</v>
      </c>
    </row>
    <row r="49" ht="42" customHeight="1" spans="1:10">
      <c r="A49" s="136" t="s">
        <v>265</v>
      </c>
      <c r="B49" s="20" t="s">
        <v>402</v>
      </c>
      <c r="C49" s="20" t="s">
        <v>284</v>
      </c>
      <c r="D49" s="20" t="s">
        <v>285</v>
      </c>
      <c r="E49" s="30" t="s">
        <v>415</v>
      </c>
      <c r="F49" s="20" t="s">
        <v>287</v>
      </c>
      <c r="G49" s="30" t="s">
        <v>416</v>
      </c>
      <c r="H49" s="20" t="s">
        <v>356</v>
      </c>
      <c r="I49" s="20" t="s">
        <v>290</v>
      </c>
      <c r="J49" s="30" t="s">
        <v>417</v>
      </c>
    </row>
    <row r="50" ht="42" customHeight="1" spans="1:10">
      <c r="A50" s="136" t="s">
        <v>265</v>
      </c>
      <c r="B50" s="20" t="s">
        <v>402</v>
      </c>
      <c r="C50" s="20" t="s">
        <v>284</v>
      </c>
      <c r="D50" s="20" t="s">
        <v>285</v>
      </c>
      <c r="E50" s="30" t="s">
        <v>418</v>
      </c>
      <c r="F50" s="20" t="s">
        <v>287</v>
      </c>
      <c r="G50" s="30" t="s">
        <v>419</v>
      </c>
      <c r="H50" s="20" t="s">
        <v>356</v>
      </c>
      <c r="I50" s="20" t="s">
        <v>290</v>
      </c>
      <c r="J50" s="30" t="s">
        <v>420</v>
      </c>
    </row>
    <row r="51" ht="42" customHeight="1" spans="1:10">
      <c r="A51" s="136" t="s">
        <v>265</v>
      </c>
      <c r="B51" s="20" t="s">
        <v>402</v>
      </c>
      <c r="C51" s="20" t="s">
        <v>284</v>
      </c>
      <c r="D51" s="20" t="s">
        <v>285</v>
      </c>
      <c r="E51" s="30" t="s">
        <v>421</v>
      </c>
      <c r="F51" s="20" t="s">
        <v>287</v>
      </c>
      <c r="G51" s="30" t="s">
        <v>422</v>
      </c>
      <c r="H51" s="20" t="s">
        <v>356</v>
      </c>
      <c r="I51" s="20" t="s">
        <v>290</v>
      </c>
      <c r="J51" s="30" t="s">
        <v>423</v>
      </c>
    </row>
    <row r="52" ht="42" customHeight="1" spans="1:10">
      <c r="A52" s="136" t="s">
        <v>265</v>
      </c>
      <c r="B52" s="20" t="s">
        <v>402</v>
      </c>
      <c r="C52" s="20" t="s">
        <v>284</v>
      </c>
      <c r="D52" s="20" t="s">
        <v>285</v>
      </c>
      <c r="E52" s="30" t="s">
        <v>424</v>
      </c>
      <c r="F52" s="20" t="s">
        <v>287</v>
      </c>
      <c r="G52" s="30" t="s">
        <v>425</v>
      </c>
      <c r="H52" s="20" t="s">
        <v>356</v>
      </c>
      <c r="I52" s="20" t="s">
        <v>290</v>
      </c>
      <c r="J52" s="30" t="s">
        <v>426</v>
      </c>
    </row>
    <row r="53" ht="42" customHeight="1" spans="1:10">
      <c r="A53" s="136" t="s">
        <v>265</v>
      </c>
      <c r="B53" s="20" t="s">
        <v>402</v>
      </c>
      <c r="C53" s="20" t="s">
        <v>284</v>
      </c>
      <c r="D53" s="20" t="s">
        <v>320</v>
      </c>
      <c r="E53" s="30" t="s">
        <v>427</v>
      </c>
      <c r="F53" s="20" t="s">
        <v>287</v>
      </c>
      <c r="G53" s="30" t="s">
        <v>322</v>
      </c>
      <c r="H53" s="20" t="s">
        <v>323</v>
      </c>
      <c r="I53" s="20" t="s">
        <v>290</v>
      </c>
      <c r="J53" s="30" t="s">
        <v>428</v>
      </c>
    </row>
    <row r="54" ht="42" customHeight="1" spans="1:10">
      <c r="A54" s="136" t="s">
        <v>265</v>
      </c>
      <c r="B54" s="20" t="s">
        <v>402</v>
      </c>
      <c r="C54" s="20" t="s">
        <v>284</v>
      </c>
      <c r="D54" s="20" t="s">
        <v>325</v>
      </c>
      <c r="E54" s="30" t="s">
        <v>429</v>
      </c>
      <c r="F54" s="20" t="s">
        <v>287</v>
      </c>
      <c r="G54" s="30" t="s">
        <v>327</v>
      </c>
      <c r="H54" s="20" t="s">
        <v>328</v>
      </c>
      <c r="I54" s="20" t="s">
        <v>290</v>
      </c>
      <c r="J54" s="30" t="s">
        <v>430</v>
      </c>
    </row>
    <row r="55" ht="42" customHeight="1" spans="1:10">
      <c r="A55" s="136" t="s">
        <v>265</v>
      </c>
      <c r="B55" s="20" t="s">
        <v>402</v>
      </c>
      <c r="C55" s="20" t="s">
        <v>284</v>
      </c>
      <c r="D55" s="20" t="s">
        <v>330</v>
      </c>
      <c r="E55" s="30" t="s">
        <v>331</v>
      </c>
      <c r="F55" s="20" t="s">
        <v>332</v>
      </c>
      <c r="G55" s="30" t="s">
        <v>431</v>
      </c>
      <c r="H55" s="20" t="s">
        <v>334</v>
      </c>
      <c r="I55" s="20" t="s">
        <v>290</v>
      </c>
      <c r="J55" s="30" t="s">
        <v>432</v>
      </c>
    </row>
    <row r="56" ht="42" customHeight="1" spans="1:10">
      <c r="A56" s="136" t="s">
        <v>265</v>
      </c>
      <c r="B56" s="20" t="s">
        <v>402</v>
      </c>
      <c r="C56" s="20" t="s">
        <v>336</v>
      </c>
      <c r="D56" s="20" t="s">
        <v>337</v>
      </c>
      <c r="E56" s="30" t="s">
        <v>433</v>
      </c>
      <c r="F56" s="20" t="s">
        <v>287</v>
      </c>
      <c r="G56" s="30" t="s">
        <v>378</v>
      </c>
      <c r="H56" s="20" t="s">
        <v>379</v>
      </c>
      <c r="I56" s="20" t="s">
        <v>341</v>
      </c>
      <c r="J56" s="30" t="s">
        <v>433</v>
      </c>
    </row>
    <row r="57" ht="42" customHeight="1" spans="1:10">
      <c r="A57" s="136" t="s">
        <v>265</v>
      </c>
      <c r="B57" s="20" t="s">
        <v>402</v>
      </c>
      <c r="C57" s="20" t="s">
        <v>336</v>
      </c>
      <c r="D57" s="20" t="s">
        <v>343</v>
      </c>
      <c r="E57" s="30" t="s">
        <v>434</v>
      </c>
      <c r="F57" s="20" t="s">
        <v>287</v>
      </c>
      <c r="G57" s="30" t="s">
        <v>378</v>
      </c>
      <c r="H57" s="20" t="s">
        <v>340</v>
      </c>
      <c r="I57" s="20" t="s">
        <v>341</v>
      </c>
      <c r="J57" s="30" t="s">
        <v>434</v>
      </c>
    </row>
    <row r="58" ht="42" customHeight="1" spans="1:10">
      <c r="A58" s="136" t="s">
        <v>265</v>
      </c>
      <c r="B58" s="20" t="s">
        <v>402</v>
      </c>
      <c r="C58" s="20" t="s">
        <v>347</v>
      </c>
      <c r="D58" s="20" t="s">
        <v>348</v>
      </c>
      <c r="E58" s="30" t="s">
        <v>435</v>
      </c>
      <c r="F58" s="20" t="s">
        <v>295</v>
      </c>
      <c r="G58" s="30" t="s">
        <v>350</v>
      </c>
      <c r="H58" s="20" t="s">
        <v>323</v>
      </c>
      <c r="I58" s="20" t="s">
        <v>290</v>
      </c>
      <c r="J58" s="30" t="s">
        <v>436</v>
      </c>
    </row>
    <row r="59" ht="42" customHeight="1" spans="1:10">
      <c r="A59" s="136" t="s">
        <v>265</v>
      </c>
      <c r="B59" s="20" t="s">
        <v>402</v>
      </c>
      <c r="C59" s="20" t="s">
        <v>347</v>
      </c>
      <c r="D59" s="20" t="s">
        <v>348</v>
      </c>
      <c r="E59" s="30" t="s">
        <v>437</v>
      </c>
      <c r="F59" s="20" t="s">
        <v>295</v>
      </c>
      <c r="G59" s="30" t="s">
        <v>350</v>
      </c>
      <c r="H59" s="20" t="s">
        <v>323</v>
      </c>
      <c r="I59" s="20" t="s">
        <v>290</v>
      </c>
      <c r="J59" s="30" t="s">
        <v>438</v>
      </c>
    </row>
    <row r="60" ht="42" customHeight="1" spans="1:10">
      <c r="A60" s="136" t="s">
        <v>269</v>
      </c>
      <c r="B60" s="20" t="s">
        <v>439</v>
      </c>
      <c r="C60" s="20" t="s">
        <v>284</v>
      </c>
      <c r="D60" s="20" t="s">
        <v>285</v>
      </c>
      <c r="E60" s="30" t="s">
        <v>440</v>
      </c>
      <c r="F60" s="20" t="s">
        <v>287</v>
      </c>
      <c r="G60" s="30" t="s">
        <v>288</v>
      </c>
      <c r="H60" s="20" t="s">
        <v>441</v>
      </c>
      <c r="I60" s="20" t="s">
        <v>290</v>
      </c>
      <c r="J60" s="30" t="s">
        <v>442</v>
      </c>
    </row>
    <row r="61" ht="42" customHeight="1" spans="1:10">
      <c r="A61" s="136" t="s">
        <v>269</v>
      </c>
      <c r="B61" s="20" t="s">
        <v>439</v>
      </c>
      <c r="C61" s="20" t="s">
        <v>284</v>
      </c>
      <c r="D61" s="20" t="s">
        <v>320</v>
      </c>
      <c r="E61" s="30" t="s">
        <v>443</v>
      </c>
      <c r="F61" s="20" t="s">
        <v>287</v>
      </c>
      <c r="G61" s="30" t="s">
        <v>322</v>
      </c>
      <c r="H61" s="20" t="s">
        <v>323</v>
      </c>
      <c r="I61" s="20" t="s">
        <v>290</v>
      </c>
      <c r="J61" s="30" t="s">
        <v>444</v>
      </c>
    </row>
    <row r="62" ht="42" customHeight="1" spans="1:10">
      <c r="A62" s="136" t="s">
        <v>269</v>
      </c>
      <c r="B62" s="20" t="s">
        <v>439</v>
      </c>
      <c r="C62" s="20" t="s">
        <v>284</v>
      </c>
      <c r="D62" s="20" t="s">
        <v>325</v>
      </c>
      <c r="E62" s="30" t="s">
        <v>445</v>
      </c>
      <c r="F62" s="20" t="s">
        <v>287</v>
      </c>
      <c r="G62" s="30" t="s">
        <v>446</v>
      </c>
      <c r="H62" s="20" t="s">
        <v>328</v>
      </c>
      <c r="I62" s="20" t="s">
        <v>290</v>
      </c>
      <c r="J62" s="30" t="s">
        <v>447</v>
      </c>
    </row>
    <row r="63" ht="42" customHeight="1" spans="1:10">
      <c r="A63" s="136" t="s">
        <v>269</v>
      </c>
      <c r="B63" s="20" t="s">
        <v>439</v>
      </c>
      <c r="C63" s="20" t="s">
        <v>284</v>
      </c>
      <c r="D63" s="20" t="s">
        <v>330</v>
      </c>
      <c r="E63" s="30" t="s">
        <v>331</v>
      </c>
      <c r="F63" s="20" t="s">
        <v>332</v>
      </c>
      <c r="G63" s="30" t="s">
        <v>448</v>
      </c>
      <c r="H63" s="20" t="s">
        <v>334</v>
      </c>
      <c r="I63" s="20" t="s">
        <v>290</v>
      </c>
      <c r="J63" s="30" t="s">
        <v>449</v>
      </c>
    </row>
    <row r="64" ht="42" customHeight="1" spans="1:10">
      <c r="A64" s="136" t="s">
        <v>269</v>
      </c>
      <c r="B64" s="20" t="s">
        <v>439</v>
      </c>
      <c r="C64" s="20" t="s">
        <v>336</v>
      </c>
      <c r="D64" s="20" t="s">
        <v>394</v>
      </c>
      <c r="E64" s="30" t="s">
        <v>450</v>
      </c>
      <c r="F64" s="20" t="s">
        <v>287</v>
      </c>
      <c r="G64" s="30" t="s">
        <v>451</v>
      </c>
      <c r="H64" s="20" t="s">
        <v>323</v>
      </c>
      <c r="I64" s="20" t="s">
        <v>341</v>
      </c>
      <c r="J64" s="30" t="s">
        <v>450</v>
      </c>
    </row>
    <row r="65" ht="42" customHeight="1" spans="1:10">
      <c r="A65" s="136" t="s">
        <v>269</v>
      </c>
      <c r="B65" s="20" t="s">
        <v>439</v>
      </c>
      <c r="C65" s="20" t="s">
        <v>336</v>
      </c>
      <c r="D65" s="20" t="s">
        <v>343</v>
      </c>
      <c r="E65" s="30" t="s">
        <v>452</v>
      </c>
      <c r="F65" s="20" t="s">
        <v>287</v>
      </c>
      <c r="G65" s="30" t="s">
        <v>453</v>
      </c>
      <c r="H65" s="20" t="s">
        <v>323</v>
      </c>
      <c r="I65" s="20" t="s">
        <v>290</v>
      </c>
      <c r="J65" s="30" t="s">
        <v>452</v>
      </c>
    </row>
    <row r="66" ht="42" customHeight="1" spans="1:10">
      <c r="A66" s="136" t="s">
        <v>269</v>
      </c>
      <c r="B66" s="20" t="s">
        <v>439</v>
      </c>
      <c r="C66" s="20" t="s">
        <v>347</v>
      </c>
      <c r="D66" s="20" t="s">
        <v>348</v>
      </c>
      <c r="E66" s="30" t="s">
        <v>454</v>
      </c>
      <c r="F66" s="20" t="s">
        <v>295</v>
      </c>
      <c r="G66" s="30" t="s">
        <v>350</v>
      </c>
      <c r="H66" s="20" t="s">
        <v>323</v>
      </c>
      <c r="I66" s="20" t="s">
        <v>290</v>
      </c>
      <c r="J66" s="30" t="s">
        <v>455</v>
      </c>
    </row>
    <row r="67" ht="42" customHeight="1" spans="1:10">
      <c r="A67" s="136" t="s">
        <v>263</v>
      </c>
      <c r="B67" s="20" t="s">
        <v>456</v>
      </c>
      <c r="C67" s="20" t="s">
        <v>284</v>
      </c>
      <c r="D67" s="20" t="s">
        <v>285</v>
      </c>
      <c r="E67" s="30" t="s">
        <v>457</v>
      </c>
      <c r="F67" s="20" t="s">
        <v>287</v>
      </c>
      <c r="G67" s="30" t="s">
        <v>288</v>
      </c>
      <c r="H67" s="20" t="s">
        <v>289</v>
      </c>
      <c r="I67" s="20" t="s">
        <v>290</v>
      </c>
      <c r="J67" s="30" t="s">
        <v>457</v>
      </c>
    </row>
    <row r="68" ht="42" customHeight="1" spans="1:10">
      <c r="A68" s="136" t="s">
        <v>263</v>
      </c>
      <c r="B68" s="20" t="s">
        <v>456</v>
      </c>
      <c r="C68" s="20" t="s">
        <v>284</v>
      </c>
      <c r="D68" s="20" t="s">
        <v>320</v>
      </c>
      <c r="E68" s="30" t="s">
        <v>443</v>
      </c>
      <c r="F68" s="20" t="s">
        <v>287</v>
      </c>
      <c r="G68" s="30" t="s">
        <v>322</v>
      </c>
      <c r="H68" s="20" t="s">
        <v>323</v>
      </c>
      <c r="I68" s="20" t="s">
        <v>290</v>
      </c>
      <c r="J68" s="30" t="s">
        <v>444</v>
      </c>
    </row>
    <row r="69" ht="42" customHeight="1" spans="1:10">
      <c r="A69" s="136" t="s">
        <v>263</v>
      </c>
      <c r="B69" s="20" t="s">
        <v>456</v>
      </c>
      <c r="C69" s="20" t="s">
        <v>284</v>
      </c>
      <c r="D69" s="20" t="s">
        <v>325</v>
      </c>
      <c r="E69" s="30" t="s">
        <v>445</v>
      </c>
      <c r="F69" s="20" t="s">
        <v>287</v>
      </c>
      <c r="G69" s="30" t="s">
        <v>446</v>
      </c>
      <c r="H69" s="20" t="s">
        <v>328</v>
      </c>
      <c r="I69" s="20" t="s">
        <v>290</v>
      </c>
      <c r="J69" s="30" t="s">
        <v>458</v>
      </c>
    </row>
    <row r="70" ht="42" customHeight="1" spans="1:10">
      <c r="A70" s="136" t="s">
        <v>263</v>
      </c>
      <c r="B70" s="20" t="s">
        <v>456</v>
      </c>
      <c r="C70" s="20" t="s">
        <v>284</v>
      </c>
      <c r="D70" s="20" t="s">
        <v>330</v>
      </c>
      <c r="E70" s="30" t="s">
        <v>331</v>
      </c>
      <c r="F70" s="20" t="s">
        <v>332</v>
      </c>
      <c r="G70" s="30" t="s">
        <v>459</v>
      </c>
      <c r="H70" s="20" t="s">
        <v>334</v>
      </c>
      <c r="I70" s="20" t="s">
        <v>290</v>
      </c>
      <c r="J70" s="30" t="s">
        <v>460</v>
      </c>
    </row>
    <row r="71" ht="42" customHeight="1" spans="1:10">
      <c r="A71" s="136" t="s">
        <v>263</v>
      </c>
      <c r="B71" s="20" t="s">
        <v>456</v>
      </c>
      <c r="C71" s="20" t="s">
        <v>336</v>
      </c>
      <c r="D71" s="20" t="s">
        <v>343</v>
      </c>
      <c r="E71" s="30" t="s">
        <v>461</v>
      </c>
      <c r="F71" s="20" t="s">
        <v>287</v>
      </c>
      <c r="G71" s="30" t="s">
        <v>451</v>
      </c>
      <c r="H71" s="20" t="s">
        <v>323</v>
      </c>
      <c r="I71" s="20" t="s">
        <v>341</v>
      </c>
      <c r="J71" s="30" t="s">
        <v>461</v>
      </c>
    </row>
    <row r="72" ht="42" customHeight="1" spans="1:10">
      <c r="A72" s="136" t="s">
        <v>263</v>
      </c>
      <c r="B72" s="20" t="s">
        <v>456</v>
      </c>
      <c r="C72" s="20" t="s">
        <v>347</v>
      </c>
      <c r="D72" s="20" t="s">
        <v>348</v>
      </c>
      <c r="E72" s="30" t="s">
        <v>462</v>
      </c>
      <c r="F72" s="20" t="s">
        <v>295</v>
      </c>
      <c r="G72" s="30" t="s">
        <v>350</v>
      </c>
      <c r="H72" s="20" t="s">
        <v>323</v>
      </c>
      <c r="I72" s="20" t="s">
        <v>290</v>
      </c>
      <c r="J72" s="30" t="s">
        <v>463</v>
      </c>
    </row>
    <row r="73" ht="42" customHeight="1" spans="1:10">
      <c r="A73" s="136" t="s">
        <v>259</v>
      </c>
      <c r="B73" s="20" t="s">
        <v>464</v>
      </c>
      <c r="C73" s="20" t="s">
        <v>284</v>
      </c>
      <c r="D73" s="20" t="s">
        <v>285</v>
      </c>
      <c r="E73" s="30" t="s">
        <v>465</v>
      </c>
      <c r="F73" s="20" t="s">
        <v>287</v>
      </c>
      <c r="G73" s="30" t="s">
        <v>84</v>
      </c>
      <c r="H73" s="20" t="s">
        <v>466</v>
      </c>
      <c r="I73" s="20" t="s">
        <v>290</v>
      </c>
      <c r="J73" s="30" t="s">
        <v>467</v>
      </c>
    </row>
    <row r="74" ht="42" customHeight="1" spans="1:10">
      <c r="A74" s="136" t="s">
        <v>259</v>
      </c>
      <c r="B74" s="20" t="s">
        <v>464</v>
      </c>
      <c r="C74" s="20" t="s">
        <v>284</v>
      </c>
      <c r="D74" s="20" t="s">
        <v>285</v>
      </c>
      <c r="E74" s="30" t="s">
        <v>468</v>
      </c>
      <c r="F74" s="20" t="s">
        <v>287</v>
      </c>
      <c r="G74" s="30" t="s">
        <v>288</v>
      </c>
      <c r="H74" s="20" t="s">
        <v>469</v>
      </c>
      <c r="I74" s="20" t="s">
        <v>290</v>
      </c>
      <c r="J74" s="30" t="s">
        <v>470</v>
      </c>
    </row>
    <row r="75" ht="42" customHeight="1" spans="1:10">
      <c r="A75" s="136" t="s">
        <v>259</v>
      </c>
      <c r="B75" s="20" t="s">
        <v>464</v>
      </c>
      <c r="C75" s="20" t="s">
        <v>284</v>
      </c>
      <c r="D75" s="20" t="s">
        <v>285</v>
      </c>
      <c r="E75" s="30" t="s">
        <v>471</v>
      </c>
      <c r="F75" s="20" t="s">
        <v>287</v>
      </c>
      <c r="G75" s="30" t="s">
        <v>288</v>
      </c>
      <c r="H75" s="20" t="s">
        <v>466</v>
      </c>
      <c r="I75" s="20" t="s">
        <v>290</v>
      </c>
      <c r="J75" s="30" t="s">
        <v>472</v>
      </c>
    </row>
    <row r="76" ht="63" customHeight="1" spans="1:10">
      <c r="A76" s="136" t="s">
        <v>259</v>
      </c>
      <c r="B76" s="20" t="s">
        <v>464</v>
      </c>
      <c r="C76" s="20" t="s">
        <v>284</v>
      </c>
      <c r="D76" s="20" t="s">
        <v>320</v>
      </c>
      <c r="E76" s="30" t="s">
        <v>473</v>
      </c>
      <c r="F76" s="20" t="s">
        <v>287</v>
      </c>
      <c r="G76" s="30" t="s">
        <v>322</v>
      </c>
      <c r="H76" s="20" t="s">
        <v>323</v>
      </c>
      <c r="I76" s="20" t="s">
        <v>290</v>
      </c>
      <c r="J76" s="30" t="s">
        <v>474</v>
      </c>
    </row>
    <row r="77" ht="42" customHeight="1" spans="1:10">
      <c r="A77" s="136" t="s">
        <v>259</v>
      </c>
      <c r="B77" s="20" t="s">
        <v>464</v>
      </c>
      <c r="C77" s="20" t="s">
        <v>284</v>
      </c>
      <c r="D77" s="20" t="s">
        <v>325</v>
      </c>
      <c r="E77" s="30" t="s">
        <v>475</v>
      </c>
      <c r="F77" s="20" t="s">
        <v>287</v>
      </c>
      <c r="G77" s="30" t="s">
        <v>327</v>
      </c>
      <c r="H77" s="20" t="s">
        <v>328</v>
      </c>
      <c r="I77" s="20" t="s">
        <v>290</v>
      </c>
      <c r="J77" s="30" t="s">
        <v>476</v>
      </c>
    </row>
    <row r="78" ht="42" customHeight="1" spans="1:10">
      <c r="A78" s="136" t="s">
        <v>259</v>
      </c>
      <c r="B78" s="20" t="s">
        <v>464</v>
      </c>
      <c r="C78" s="20" t="s">
        <v>284</v>
      </c>
      <c r="D78" s="20" t="s">
        <v>330</v>
      </c>
      <c r="E78" s="30" t="s">
        <v>331</v>
      </c>
      <c r="F78" s="20" t="s">
        <v>332</v>
      </c>
      <c r="G78" s="30" t="s">
        <v>477</v>
      </c>
      <c r="H78" s="20" t="s">
        <v>334</v>
      </c>
      <c r="I78" s="20" t="s">
        <v>290</v>
      </c>
      <c r="J78" s="30" t="s">
        <v>432</v>
      </c>
    </row>
    <row r="79" ht="55" customHeight="1" spans="1:10">
      <c r="A79" s="136" t="s">
        <v>259</v>
      </c>
      <c r="B79" s="20" t="s">
        <v>464</v>
      </c>
      <c r="C79" s="20" t="s">
        <v>336</v>
      </c>
      <c r="D79" s="20" t="s">
        <v>337</v>
      </c>
      <c r="E79" s="30" t="s">
        <v>478</v>
      </c>
      <c r="F79" s="20" t="s">
        <v>287</v>
      </c>
      <c r="G79" s="30" t="s">
        <v>339</v>
      </c>
      <c r="H79" s="20" t="s">
        <v>379</v>
      </c>
      <c r="I79" s="20" t="s">
        <v>341</v>
      </c>
      <c r="J79" s="30" t="s">
        <v>478</v>
      </c>
    </row>
    <row r="80" ht="42" customHeight="1" spans="1:10">
      <c r="A80" s="136" t="s">
        <v>259</v>
      </c>
      <c r="B80" s="20" t="s">
        <v>464</v>
      </c>
      <c r="C80" s="20" t="s">
        <v>336</v>
      </c>
      <c r="D80" s="20" t="s">
        <v>343</v>
      </c>
      <c r="E80" s="30" t="s">
        <v>479</v>
      </c>
      <c r="F80" s="20" t="s">
        <v>287</v>
      </c>
      <c r="G80" s="30" t="s">
        <v>480</v>
      </c>
      <c r="H80" s="20" t="s">
        <v>379</v>
      </c>
      <c r="I80" s="20" t="s">
        <v>341</v>
      </c>
      <c r="J80" s="30" t="s">
        <v>479</v>
      </c>
    </row>
    <row r="81" ht="42" customHeight="1" spans="1:10">
      <c r="A81" s="136" t="s">
        <v>259</v>
      </c>
      <c r="B81" s="20" t="s">
        <v>464</v>
      </c>
      <c r="C81" s="20" t="s">
        <v>347</v>
      </c>
      <c r="D81" s="20" t="s">
        <v>348</v>
      </c>
      <c r="E81" s="30" t="s">
        <v>349</v>
      </c>
      <c r="F81" s="20" t="s">
        <v>295</v>
      </c>
      <c r="G81" s="30" t="s">
        <v>350</v>
      </c>
      <c r="H81" s="20" t="s">
        <v>323</v>
      </c>
      <c r="I81" s="20" t="s">
        <v>290</v>
      </c>
      <c r="J81" s="30" t="s">
        <v>401</v>
      </c>
    </row>
  </sheetData>
  <mergeCells count="16">
    <mergeCell ref="A2:J2"/>
    <mergeCell ref="A3:H3"/>
    <mergeCell ref="A8:A23"/>
    <mergeCell ref="A24:A34"/>
    <mergeCell ref="A35:A44"/>
    <mergeCell ref="A45:A59"/>
    <mergeCell ref="A60:A66"/>
    <mergeCell ref="A67:A72"/>
    <mergeCell ref="A73:A81"/>
    <mergeCell ref="B8:B23"/>
    <mergeCell ref="B24:B34"/>
    <mergeCell ref="B35:B44"/>
    <mergeCell ref="B45:B59"/>
    <mergeCell ref="B60:B66"/>
    <mergeCell ref="B67:B72"/>
    <mergeCell ref="B73:B8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2025-02-06T08:57:00Z</dcterms:created>
  <dcterms:modified xsi:type="dcterms:W3CDTF">2025-02-28T07:14:35Z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2544B4EF2E74420FABBF0601D8E0222C_12</vt:lpwstr>
  </property>
  <property fmtid="{D5CDD505-2E9C-101B-9397-08002B2CF9AE}" pid="3" name="KSOProductBuildVer">
    <vt:lpwstr>2052-11.8.2.12085</vt:lpwstr>
  </property>
</Properties>
</file>