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202503居民住院结算" sheetId="16" r:id="rId1"/>
  </sheets>
  <calcPr calcId="144525"/>
</workbook>
</file>

<file path=xl/sharedStrings.xml><?xml version="1.0" encoding="utf-8"?>
<sst xmlns="http://schemas.openxmlformats.org/spreadsheetml/2006/main" count="145" uniqueCount="66">
  <si>
    <t>昆明市医疗保险定点医疗机构费用结算、内审、拨付明细表</t>
  </si>
  <si>
    <t>经办机构：经开区</t>
  </si>
  <si>
    <t/>
  </si>
  <si>
    <t>拨款时间：2025年4月27日</t>
  </si>
  <si>
    <t>单位：元</t>
  </si>
  <si>
    <t>序号</t>
  </si>
  <si>
    <t>机构编码</t>
  </si>
  <si>
    <t>机构名称</t>
  </si>
  <si>
    <t>险种</t>
  </si>
  <si>
    <t>结算类别</t>
  </si>
  <si>
    <t>结算方式</t>
  </si>
  <si>
    <t>费款所属期</t>
  </si>
  <si>
    <t>医保实际支付费用</t>
  </si>
  <si>
    <t>实付合计</t>
  </si>
  <si>
    <t>个人账户</t>
  </si>
  <si>
    <t>基本统筹基金支付</t>
  </si>
  <si>
    <t>离休保障基金支付</t>
  </si>
  <si>
    <t>大病统筹基金支付</t>
  </si>
  <si>
    <t>公务员补助</t>
  </si>
  <si>
    <t>在职医疗照顾人员补助</t>
  </si>
  <si>
    <t>退休医疗照顾人员补助</t>
  </si>
  <si>
    <t>医疗救助</t>
  </si>
  <si>
    <t>兜底保障</t>
  </si>
  <si>
    <t>财政补助</t>
  </si>
  <si>
    <t>H53011102337</t>
  </si>
  <si>
    <t>一心堂健康管理有限公司经开贵昆路诊所</t>
  </si>
  <si>
    <t>居民</t>
  </si>
  <si>
    <t>门诊</t>
  </si>
  <si>
    <t>月结算</t>
  </si>
  <si>
    <t>202503</t>
  </si>
  <si>
    <t>H53011400045</t>
  </si>
  <si>
    <t>昆明市呈贡区洛羊街道社区卫生服务中心</t>
  </si>
  <si>
    <t>住院</t>
  </si>
  <si>
    <t>月预结算</t>
  </si>
  <si>
    <t>H53011400046</t>
  </si>
  <si>
    <t>昆明经济技术开发区八公里社区卫生服务站</t>
  </si>
  <si>
    <t>H53011400068</t>
  </si>
  <si>
    <t>官渡区阿拉街道社区卫生服务中心（昆明市官渡区中医骨科医院）</t>
  </si>
  <si>
    <t>H53011400071</t>
  </si>
  <si>
    <t>云南省荣军优抚医院</t>
  </si>
  <si>
    <t>H53011400195</t>
  </si>
  <si>
    <t>昆明市经开人民医院</t>
  </si>
  <si>
    <t>H53011400228</t>
  </si>
  <si>
    <t>昆明航天医院</t>
  </si>
  <si>
    <t>H53011400371</t>
  </si>
  <si>
    <t>昆明经济技术开发区昌宏社区新广丰社区卫生服务站</t>
  </si>
  <si>
    <t>H53011400373</t>
  </si>
  <si>
    <t>昆明经济技术开发区小麻苴社区卫生服务站</t>
  </si>
  <si>
    <t>H53011400402</t>
  </si>
  <si>
    <t>昆明经济技术开发区出口加工区社区卫生服务中心</t>
  </si>
  <si>
    <t>H53011401616</t>
  </si>
  <si>
    <t>昆明经济技术开发区普照社区卫生服务站</t>
  </si>
  <si>
    <t>H53015401683</t>
  </si>
  <si>
    <t>昆明经济技术开发区航天社区卫生服务站</t>
  </si>
  <si>
    <t>H53015402121</t>
  </si>
  <si>
    <t>昆明耀兴华瑞医院</t>
  </si>
  <si>
    <t>H53015402730</t>
  </si>
  <si>
    <t>经开香颂口腔诊所</t>
  </si>
  <si>
    <t>H53015402768</t>
  </si>
  <si>
    <t>昆明经济技术开发区建工新城社区卫生服务中心</t>
  </si>
  <si>
    <t>H53015402788</t>
  </si>
  <si>
    <t>昆明经济技术开发区春漫时光社区卫生服务站</t>
  </si>
  <si>
    <t>H53015402902</t>
  </si>
  <si>
    <t>昆明爱维艾夫医院</t>
  </si>
  <si>
    <t>生育门诊</t>
  </si>
  <si>
    <t>合计(22家)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</si>
</sst>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6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b/>
      <sz val="10"/>
      <color rgb="FF000000"/>
      <name val="宋体"/>
      <charset val="134"/>
    </font>
    <font>
      <sz val="9"/>
      <color rgb="FF333333"/>
      <name val="宋体"/>
      <charset val="134"/>
    </font>
    <font>
      <b/>
      <sz val="9"/>
      <color rgb="FF333333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rgb="FF333333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9" borderId="4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22" fillId="13" borderId="3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2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14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8"/>
  <sheetViews>
    <sheetView tabSelected="1" workbookViewId="0">
      <selection activeCell="D41" sqref="D41"/>
    </sheetView>
  </sheetViews>
  <sheetFormatPr defaultColWidth="9" defaultRowHeight="13.5"/>
  <cols>
    <col min="1" max="1" width="5.125" style="1" customWidth="1"/>
    <col min="2" max="2" width="10.9833333333333" style="1" customWidth="1"/>
    <col min="3" max="3" width="12.2" style="1" customWidth="1"/>
    <col min="4" max="4" width="5.125" style="1" customWidth="1"/>
    <col min="5" max="6" width="7.44166666666667" style="1" customWidth="1"/>
    <col min="7" max="7" width="7.56666666666667" style="1" customWidth="1"/>
    <col min="8" max="14" width="9.75833333333333" style="1" customWidth="1"/>
    <col min="15" max="16" width="8.94166666666667" style="1" customWidth="1"/>
    <col min="17" max="17" width="8" style="1" hidden="1"/>
    <col min="18" max="18" width="10.575" style="1" customWidth="1"/>
  </cols>
  <sheetData>
    <row r="1" customFormat="1" ht="38.25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customFormat="1" ht="15" customHeight="1" spans="1:18">
      <c r="A2" s="3" t="s">
        <v>1</v>
      </c>
      <c r="B2" s="3"/>
      <c r="C2" s="3"/>
      <c r="D2" s="3"/>
      <c r="E2" s="3"/>
      <c r="F2" s="4" t="s">
        <v>2</v>
      </c>
      <c r="G2" s="5"/>
      <c r="H2" s="6" t="s">
        <v>3</v>
      </c>
      <c r="I2" s="6"/>
      <c r="J2" s="6"/>
      <c r="K2" s="4" t="s">
        <v>2</v>
      </c>
      <c r="L2" s="11"/>
      <c r="M2" s="12"/>
      <c r="N2" s="13"/>
      <c r="O2" s="13"/>
      <c r="P2" s="4" t="s">
        <v>2</v>
      </c>
      <c r="Q2" s="4" t="s">
        <v>2</v>
      </c>
      <c r="R2" s="5" t="s">
        <v>4</v>
      </c>
    </row>
    <row r="3" customFormat="1" ht="15" customHeight="1" spans="1:18">
      <c r="A3" s="7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/>
      <c r="J3" s="7"/>
      <c r="K3" s="7"/>
      <c r="L3" s="7"/>
      <c r="M3" s="7"/>
      <c r="N3" s="7"/>
      <c r="O3" s="7"/>
      <c r="P3" s="7"/>
      <c r="Q3" s="7"/>
      <c r="R3" s="7" t="s">
        <v>13</v>
      </c>
    </row>
    <row r="4" customFormat="1" ht="15" customHeight="1" spans="1:18">
      <c r="A4" s="7"/>
      <c r="B4" s="7"/>
      <c r="C4" s="7"/>
      <c r="D4" s="7"/>
      <c r="E4" s="7"/>
      <c r="F4" s="7"/>
      <c r="G4" s="7"/>
      <c r="H4" s="7" t="s">
        <v>14</v>
      </c>
      <c r="I4" s="7" t="s">
        <v>15</v>
      </c>
      <c r="J4" s="7" t="s">
        <v>16</v>
      </c>
      <c r="K4" s="7" t="s">
        <v>17</v>
      </c>
      <c r="L4" s="7" t="s">
        <v>18</v>
      </c>
      <c r="M4" s="7" t="s">
        <v>19</v>
      </c>
      <c r="N4" s="7" t="s">
        <v>20</v>
      </c>
      <c r="O4" s="7" t="s">
        <v>21</v>
      </c>
      <c r="P4" s="7" t="s">
        <v>22</v>
      </c>
      <c r="Q4" s="7" t="s">
        <v>23</v>
      </c>
      <c r="R4" s="7"/>
    </row>
    <row r="5" customFormat="1" ht="15" customHeight="1" spans="1:18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customFormat="1" ht="34" customHeight="1" spans="1:18">
      <c r="A6" s="8">
        <v>1</v>
      </c>
      <c r="B6" s="8" t="s">
        <v>24</v>
      </c>
      <c r="C6" s="8" t="s">
        <v>25</v>
      </c>
      <c r="D6" s="8" t="s">
        <v>26</v>
      </c>
      <c r="E6" s="8" t="s">
        <v>27</v>
      </c>
      <c r="F6" s="8" t="s">
        <v>28</v>
      </c>
      <c r="G6" s="8" t="s">
        <v>29</v>
      </c>
      <c r="H6" s="9">
        <f>0+0</f>
        <v>0</v>
      </c>
      <c r="I6" s="9">
        <v>225.91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225.91</v>
      </c>
    </row>
    <row r="7" customFormat="1" ht="19" customHeight="1" spans="1:18">
      <c r="A7" s="8">
        <v>2</v>
      </c>
      <c r="B7" s="8" t="s">
        <v>30</v>
      </c>
      <c r="C7" s="8" t="s">
        <v>31</v>
      </c>
      <c r="D7" s="8" t="s">
        <v>26</v>
      </c>
      <c r="E7" s="8" t="s">
        <v>32</v>
      </c>
      <c r="F7" s="8" t="s">
        <v>33</v>
      </c>
      <c r="G7" s="8" t="s">
        <v>29</v>
      </c>
      <c r="H7" s="9">
        <f>974.66+0</f>
        <v>974.66</v>
      </c>
      <c r="I7" s="9">
        <v>29208.88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353.07</v>
      </c>
      <c r="P7" s="9">
        <v>0</v>
      </c>
      <c r="Q7" s="9">
        <v>0</v>
      </c>
      <c r="R7" s="9">
        <v>30536.61</v>
      </c>
    </row>
    <row r="8" customFormat="1" ht="15" customHeight="1" spans="1:18">
      <c r="A8" s="8">
        <v>3</v>
      </c>
      <c r="B8" s="8"/>
      <c r="C8" s="8"/>
      <c r="D8" s="8"/>
      <c r="E8" s="8" t="s">
        <v>27</v>
      </c>
      <c r="F8" s="8" t="s">
        <v>28</v>
      </c>
      <c r="G8" s="8" t="s">
        <v>29</v>
      </c>
      <c r="H8" s="9">
        <f>35810.84+0</f>
        <v>35810.84</v>
      </c>
      <c r="I8" s="9">
        <v>66925.07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104.33</v>
      </c>
      <c r="P8" s="9">
        <v>0</v>
      </c>
      <c r="Q8" s="9">
        <v>0</v>
      </c>
      <c r="R8" s="9">
        <v>102840.24</v>
      </c>
    </row>
    <row r="9" customFormat="1" ht="34" customHeight="1" spans="1:18">
      <c r="A9" s="8">
        <v>4</v>
      </c>
      <c r="B9" s="8" t="s">
        <v>34</v>
      </c>
      <c r="C9" s="8" t="s">
        <v>35</v>
      </c>
      <c r="D9" s="8" t="s">
        <v>26</v>
      </c>
      <c r="E9" s="8" t="s">
        <v>27</v>
      </c>
      <c r="F9" s="8" t="s">
        <v>28</v>
      </c>
      <c r="G9" s="8" t="s">
        <v>29</v>
      </c>
      <c r="H9" s="9">
        <f>5109.7+0</f>
        <v>5109.7</v>
      </c>
      <c r="I9" s="9">
        <v>111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5220.7</v>
      </c>
    </row>
    <row r="10" customFormat="1" ht="45" customHeight="1" spans="1:18">
      <c r="A10" s="8">
        <v>5</v>
      </c>
      <c r="B10" s="8" t="s">
        <v>36</v>
      </c>
      <c r="C10" s="8" t="s">
        <v>37</v>
      </c>
      <c r="D10" s="8" t="s">
        <v>26</v>
      </c>
      <c r="E10" s="8" t="s">
        <v>27</v>
      </c>
      <c r="F10" s="8" t="s">
        <v>28</v>
      </c>
      <c r="G10" s="8" t="s">
        <v>29</v>
      </c>
      <c r="H10" s="9">
        <f>538.01+0</f>
        <v>538.01</v>
      </c>
      <c r="I10" s="9">
        <v>50670.56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51208.57</v>
      </c>
    </row>
    <row r="11" customFormat="1" ht="23" customHeight="1" spans="1:18">
      <c r="A11" s="8">
        <v>6</v>
      </c>
      <c r="B11" s="8" t="s">
        <v>38</v>
      </c>
      <c r="C11" s="8" t="s">
        <v>39</v>
      </c>
      <c r="D11" s="8" t="s">
        <v>26</v>
      </c>
      <c r="E11" s="8" t="s">
        <v>27</v>
      </c>
      <c r="F11" s="8" t="s">
        <v>28</v>
      </c>
      <c r="G11" s="8" t="s">
        <v>29</v>
      </c>
      <c r="H11" s="9">
        <f>666.44+0</f>
        <v>666.44</v>
      </c>
      <c r="I11" s="9">
        <v>9.2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675.64</v>
      </c>
    </row>
    <row r="12" customFormat="1" ht="15" customHeight="1" spans="1:18">
      <c r="A12" s="8">
        <v>7</v>
      </c>
      <c r="B12" s="8" t="s">
        <v>40</v>
      </c>
      <c r="C12" s="8" t="s">
        <v>41</v>
      </c>
      <c r="D12" s="8" t="s">
        <v>26</v>
      </c>
      <c r="E12" s="8" t="s">
        <v>32</v>
      </c>
      <c r="F12" s="8" t="s">
        <v>33</v>
      </c>
      <c r="G12" s="8" t="s">
        <v>29</v>
      </c>
      <c r="H12" s="9">
        <f>5254.23+0</f>
        <v>5254.23</v>
      </c>
      <c r="I12" s="9">
        <v>229161.42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8571.23</v>
      </c>
      <c r="P12" s="9">
        <v>0</v>
      </c>
      <c r="Q12" s="9">
        <v>0</v>
      </c>
      <c r="R12" s="9">
        <v>242986.88</v>
      </c>
    </row>
    <row r="13" customFormat="1" ht="15" customHeight="1" spans="1:18">
      <c r="A13" s="8">
        <v>8</v>
      </c>
      <c r="B13" s="8"/>
      <c r="C13" s="8"/>
      <c r="D13" s="8"/>
      <c r="E13" s="8" t="s">
        <v>27</v>
      </c>
      <c r="F13" s="8" t="s">
        <v>28</v>
      </c>
      <c r="G13" s="8" t="s">
        <v>29</v>
      </c>
      <c r="H13" s="9">
        <f>28859.09+0</f>
        <v>28859.09</v>
      </c>
      <c r="I13" s="9">
        <v>230302.81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4048.11</v>
      </c>
      <c r="P13" s="9">
        <v>0</v>
      </c>
      <c r="Q13" s="9">
        <v>0</v>
      </c>
      <c r="R13" s="9">
        <v>263210.01</v>
      </c>
    </row>
    <row r="14" customFormat="1" ht="15" customHeight="1" spans="1:18">
      <c r="A14" s="8">
        <v>9</v>
      </c>
      <c r="B14" s="8" t="s">
        <v>42</v>
      </c>
      <c r="C14" s="8" t="s">
        <v>43</v>
      </c>
      <c r="D14" s="8" t="s">
        <v>26</v>
      </c>
      <c r="E14" s="8" t="s">
        <v>32</v>
      </c>
      <c r="F14" s="8" t="s">
        <v>33</v>
      </c>
      <c r="G14" s="8" t="s">
        <v>29</v>
      </c>
      <c r="H14" s="9">
        <f>0+0</f>
        <v>0</v>
      </c>
      <c r="I14" s="9">
        <v>31057.24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31057.24</v>
      </c>
    </row>
    <row r="15" customFormat="1" ht="15" customHeight="1" spans="1:18">
      <c r="A15" s="8">
        <v>10</v>
      </c>
      <c r="B15" s="8"/>
      <c r="C15" s="8"/>
      <c r="D15" s="8"/>
      <c r="E15" s="8" t="s">
        <v>27</v>
      </c>
      <c r="F15" s="8" t="s">
        <v>28</v>
      </c>
      <c r="G15" s="8" t="s">
        <v>29</v>
      </c>
      <c r="H15" s="9">
        <f>2400.68+0</f>
        <v>2400.68</v>
      </c>
      <c r="I15" s="9">
        <v>1014.73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157.72</v>
      </c>
      <c r="P15" s="9">
        <v>0</v>
      </c>
      <c r="Q15" s="9">
        <v>0</v>
      </c>
      <c r="R15" s="9">
        <v>3573.13</v>
      </c>
    </row>
    <row r="16" customFormat="1" ht="34" customHeight="1" spans="1:18">
      <c r="A16" s="8">
        <v>11</v>
      </c>
      <c r="B16" s="8" t="s">
        <v>44</v>
      </c>
      <c r="C16" s="8" t="s">
        <v>45</v>
      </c>
      <c r="D16" s="8" t="s">
        <v>26</v>
      </c>
      <c r="E16" s="8" t="s">
        <v>27</v>
      </c>
      <c r="F16" s="8" t="s">
        <v>28</v>
      </c>
      <c r="G16" s="8" t="s">
        <v>29</v>
      </c>
      <c r="H16" s="9">
        <f>328.5+0</f>
        <v>328.5</v>
      </c>
      <c r="I16" s="9">
        <v>9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337.5</v>
      </c>
    </row>
    <row r="17" customFormat="1" ht="34" customHeight="1" spans="1:18">
      <c r="A17" s="8">
        <v>12</v>
      </c>
      <c r="B17" s="8" t="s">
        <v>46</v>
      </c>
      <c r="C17" s="8" t="s">
        <v>47</v>
      </c>
      <c r="D17" s="8" t="s">
        <v>26</v>
      </c>
      <c r="E17" s="8" t="s">
        <v>27</v>
      </c>
      <c r="F17" s="8" t="s">
        <v>28</v>
      </c>
      <c r="G17" s="8" t="s">
        <v>29</v>
      </c>
      <c r="H17" s="9">
        <f>7405.93+0</f>
        <v>7405.93</v>
      </c>
      <c r="I17" s="9">
        <v>42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7447.93</v>
      </c>
    </row>
    <row r="18" customFormat="1" ht="34" customHeight="1" spans="1:18">
      <c r="A18" s="8">
        <v>13</v>
      </c>
      <c r="B18" s="8" t="s">
        <v>48</v>
      </c>
      <c r="C18" s="8" t="s">
        <v>49</v>
      </c>
      <c r="D18" s="8" t="s">
        <v>26</v>
      </c>
      <c r="E18" s="8" t="s">
        <v>27</v>
      </c>
      <c r="F18" s="8" t="s">
        <v>28</v>
      </c>
      <c r="G18" s="8" t="s">
        <v>29</v>
      </c>
      <c r="H18" s="9">
        <f>3400.68+0</f>
        <v>3400.68</v>
      </c>
      <c r="I18" s="9">
        <v>1179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4579.68</v>
      </c>
    </row>
    <row r="19" customFormat="1" ht="34" customHeight="1" spans="1:18">
      <c r="A19" s="8">
        <v>14</v>
      </c>
      <c r="B19" s="8" t="s">
        <v>50</v>
      </c>
      <c r="C19" s="8" t="s">
        <v>51</v>
      </c>
      <c r="D19" s="8" t="s">
        <v>26</v>
      </c>
      <c r="E19" s="8" t="s">
        <v>27</v>
      </c>
      <c r="F19" s="8" t="s">
        <v>28</v>
      </c>
      <c r="G19" s="8" t="s">
        <v>29</v>
      </c>
      <c r="H19" s="9">
        <f>0+0</f>
        <v>0</v>
      </c>
      <c r="I19" s="9">
        <v>6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6</v>
      </c>
    </row>
    <row r="20" customFormat="1" ht="34" customHeight="1" spans="1:18">
      <c r="A20" s="8">
        <v>15</v>
      </c>
      <c r="B20" s="8" t="s">
        <v>52</v>
      </c>
      <c r="C20" s="8" t="s">
        <v>53</v>
      </c>
      <c r="D20" s="8" t="s">
        <v>26</v>
      </c>
      <c r="E20" s="8" t="s">
        <v>27</v>
      </c>
      <c r="F20" s="8" t="s">
        <v>28</v>
      </c>
      <c r="G20" s="8" t="s">
        <v>29</v>
      </c>
      <c r="H20" s="9">
        <f>155.34+0</f>
        <v>155.34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155.34</v>
      </c>
    </row>
    <row r="21" customFormat="1" ht="15" customHeight="1" spans="1:18">
      <c r="A21" s="8">
        <v>16</v>
      </c>
      <c r="B21" s="8" t="s">
        <v>54</v>
      </c>
      <c r="C21" s="8" t="s">
        <v>55</v>
      </c>
      <c r="D21" s="8" t="s">
        <v>26</v>
      </c>
      <c r="E21" s="8" t="s">
        <v>32</v>
      </c>
      <c r="F21" s="8" t="s">
        <v>33</v>
      </c>
      <c r="G21" s="8" t="s">
        <v>29</v>
      </c>
      <c r="H21" s="9">
        <f>0+0</f>
        <v>0</v>
      </c>
      <c r="I21" s="9">
        <v>39650.53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274.91</v>
      </c>
      <c r="P21" s="9">
        <v>0</v>
      </c>
      <c r="Q21" s="9">
        <v>0</v>
      </c>
      <c r="R21" s="9">
        <v>39925.44</v>
      </c>
    </row>
    <row r="22" customFormat="1" ht="15" customHeight="1" spans="1:18">
      <c r="A22" s="8">
        <v>17</v>
      </c>
      <c r="B22" s="8"/>
      <c r="C22" s="8"/>
      <c r="D22" s="8"/>
      <c r="E22" s="8" t="s">
        <v>27</v>
      </c>
      <c r="F22" s="8" t="s">
        <v>28</v>
      </c>
      <c r="G22" s="8" t="s">
        <v>29</v>
      </c>
      <c r="H22" s="9">
        <f>860.46+0</f>
        <v>860.46</v>
      </c>
      <c r="I22" s="9">
        <v>43.71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904.17</v>
      </c>
    </row>
    <row r="23" customFormat="1" ht="15" customHeight="1" spans="1:18">
      <c r="A23" s="8">
        <v>18</v>
      </c>
      <c r="B23" s="8" t="s">
        <v>56</v>
      </c>
      <c r="C23" s="8" t="s">
        <v>57</v>
      </c>
      <c r="D23" s="8" t="s">
        <v>26</v>
      </c>
      <c r="E23" s="8" t="s">
        <v>27</v>
      </c>
      <c r="F23" s="8" t="s">
        <v>28</v>
      </c>
      <c r="G23" s="8" t="s">
        <v>29</v>
      </c>
      <c r="H23" s="9">
        <f>3865.66+0</f>
        <v>3865.66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3865.66</v>
      </c>
    </row>
    <row r="24" customFormat="1" ht="19" customHeight="1" spans="1:18">
      <c r="A24" s="8">
        <v>19</v>
      </c>
      <c r="B24" s="8" t="s">
        <v>58</v>
      </c>
      <c r="C24" s="8" t="s">
        <v>59</v>
      </c>
      <c r="D24" s="8" t="s">
        <v>26</v>
      </c>
      <c r="E24" s="8" t="s">
        <v>32</v>
      </c>
      <c r="F24" s="8" t="s">
        <v>33</v>
      </c>
      <c r="G24" s="8" t="s">
        <v>29</v>
      </c>
      <c r="H24" s="9">
        <f>1844.73+0</f>
        <v>1844.73</v>
      </c>
      <c r="I24" s="9">
        <v>36181.07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38025.8</v>
      </c>
    </row>
    <row r="25" customFormat="1" ht="15" customHeight="1" spans="1:18">
      <c r="A25" s="8">
        <v>20</v>
      </c>
      <c r="B25" s="8"/>
      <c r="C25" s="8"/>
      <c r="D25" s="8"/>
      <c r="E25" s="8" t="s">
        <v>27</v>
      </c>
      <c r="F25" s="8" t="s">
        <v>28</v>
      </c>
      <c r="G25" s="8" t="s">
        <v>29</v>
      </c>
      <c r="H25" s="9">
        <f>26680.02+0</f>
        <v>26680.02</v>
      </c>
      <c r="I25" s="9">
        <v>5295.15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31975.17</v>
      </c>
    </row>
    <row r="26" customFormat="1" ht="34" customHeight="1" spans="1:18">
      <c r="A26" s="8">
        <v>21</v>
      </c>
      <c r="B26" s="8" t="s">
        <v>60</v>
      </c>
      <c r="C26" s="8" t="s">
        <v>61</v>
      </c>
      <c r="D26" s="8" t="s">
        <v>26</v>
      </c>
      <c r="E26" s="8" t="s">
        <v>27</v>
      </c>
      <c r="F26" s="8" t="s">
        <v>28</v>
      </c>
      <c r="G26" s="8" t="s">
        <v>29</v>
      </c>
      <c r="H26" s="9">
        <f>2099.9+0</f>
        <v>2099.9</v>
      </c>
      <c r="I26" s="9">
        <v>504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2603.9</v>
      </c>
    </row>
    <row r="27" customFormat="1" ht="15" customHeight="1" spans="1:18">
      <c r="A27" s="8">
        <v>22</v>
      </c>
      <c r="B27" s="8" t="s">
        <v>62</v>
      </c>
      <c r="C27" s="8" t="s">
        <v>63</v>
      </c>
      <c r="D27" s="8" t="s">
        <v>26</v>
      </c>
      <c r="E27" s="8" t="s">
        <v>64</v>
      </c>
      <c r="F27" s="8" t="s">
        <v>28</v>
      </c>
      <c r="G27" s="8" t="s">
        <v>29</v>
      </c>
      <c r="H27" s="9">
        <f>0+0</f>
        <v>0</v>
      </c>
      <c r="I27" s="9">
        <v>12018.75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12018.75</v>
      </c>
    </row>
    <row r="28" customFormat="1" ht="15" customHeight="1" spans="1:18">
      <c r="A28" s="10" t="s">
        <v>65</v>
      </c>
      <c r="B28" s="10"/>
      <c r="C28" s="10"/>
      <c r="D28" s="10"/>
      <c r="E28" s="10"/>
      <c r="F28" s="10"/>
      <c r="G28" s="10"/>
      <c r="H28" s="9">
        <f>126254.869999999+0</f>
        <v>126254.869999999</v>
      </c>
      <c r="I28" s="9">
        <v>733616.03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13509.37</v>
      </c>
      <c r="P28" s="9">
        <v>0</v>
      </c>
      <c r="Q28" s="9">
        <v>0</v>
      </c>
      <c r="R28" s="9">
        <v>873380.27</v>
      </c>
    </row>
  </sheetData>
  <mergeCells count="39">
    <mergeCell ref="A1:R1"/>
    <mergeCell ref="A2:E2"/>
    <mergeCell ref="H2:J2"/>
    <mergeCell ref="M2:O2"/>
    <mergeCell ref="H3:Q3"/>
    <mergeCell ref="A28:G28"/>
    <mergeCell ref="A3:A5"/>
    <mergeCell ref="B3:B5"/>
    <mergeCell ref="B7:B8"/>
    <mergeCell ref="B12:B13"/>
    <mergeCell ref="B14:B15"/>
    <mergeCell ref="B21:B22"/>
    <mergeCell ref="B24:B25"/>
    <mergeCell ref="C3:C5"/>
    <mergeCell ref="C7:C8"/>
    <mergeCell ref="C12:C13"/>
    <mergeCell ref="C14:C15"/>
    <mergeCell ref="C21:C22"/>
    <mergeCell ref="C24:C25"/>
    <mergeCell ref="D3:D5"/>
    <mergeCell ref="D7:D8"/>
    <mergeCell ref="D12:D13"/>
    <mergeCell ref="D14:D15"/>
    <mergeCell ref="D21:D22"/>
    <mergeCell ref="D24:D25"/>
    <mergeCell ref="E3:E5"/>
    <mergeCell ref="F3:F5"/>
    <mergeCell ref="G3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3:R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202503居民住院结算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LKE</cp:lastModifiedBy>
  <dcterms:created xsi:type="dcterms:W3CDTF">2022-05-18T03:38:00Z</dcterms:created>
  <dcterms:modified xsi:type="dcterms:W3CDTF">2025-04-30T06:20:29Z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0D0A27006F674B09BE1039F7D3595F0C</vt:lpwstr>
  </property>
</Properties>
</file>