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9" activeTab="13"/>
  </bookViews>
  <sheets>
    <sheet name="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一般公共预算支出预算表" sheetId="5" r:id="rId5"/>
    <sheet name="部门“三公”经费财政拨款支出情况表" sheetId="6" r:id="rId6"/>
    <sheet name="部门政府性基金预算支出预算表" sheetId="7" r:id="rId7"/>
    <sheet name="部门预算基本支出明细表" sheetId="8" r:id="rId8"/>
    <sheet name="部门预算项目支出明细表（一）" sheetId="9" r:id="rId9"/>
    <sheet name="部门预算项目支出明细表（二）" sheetId="10" r:id="rId10"/>
    <sheet name="部门政府采购预算表" sheetId="11" r:id="rId11"/>
    <sheet name="部门政府购买服务预算表" sheetId="12" r:id="rId12"/>
    <sheet name="部门项目支出绩效目标表" sheetId="13" r:id="rId13"/>
    <sheet name="部门项目中期规划预算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<sst xmlns="http://schemas.openxmlformats.org/spreadsheetml/2006/main" count="1785" uniqueCount="476">
  <si>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</si>
  <si>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</si>
  <si>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</si>
  <si>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</si>
  <si>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</si>
  <si>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</si>
  <si>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</si>
  <si>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</si>
  <si>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</si>
  <si>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</si>
  <si>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</si>
  <si>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</si>
  <si>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</si>
  <si>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</si>
  <si>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</si>
  <si>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</si>
  <si>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</si>
  <si>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</si>
  <si>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</si>
  <si>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</si>
  <si>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</si>
  <si>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</si>
  <si>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</si>
  <si>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</si>
  <si>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</si>
  <si>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</si>
  <si>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</si>
  <si>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</si>
  <si>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</si>
  <si>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</si>
  <si>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</si>
  <si>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</si>
  <si>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</si>
  <si>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</si>
  <si>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</si>
  <si>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</si>
  <si>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</si>
  <si>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</si>
  <si>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</si>
  <si>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</si>
  <si>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</si>
  <si>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</si>
  <si>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</si>
  <si>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</si>
  <si>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</si>
  <si>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</si>
  <si>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</si>
  <si>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</si>
  <si>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</si>
  <si>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</si>
  <si>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</si>
  <si>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</si>
  <si>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</si>
  <si>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</si>
  <si>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</si>
  <si>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</si>
  <si>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</si>
  <si>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</si>
  <si>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</si>
  <si>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</si>
  <si>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</si>
  <si>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</si>
  <si>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225001</t>
  </si>
  <si>
    <t>中共昆明经济技术开发区（自贸试验区昆明片区）机关委员会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</si>
  <si>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</si>
  <si>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</si>
  <si>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</si>
  <si>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</si>
  <si>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</si>
  <si>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</si>
  <si>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</si>
  <si>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</si>
  <si>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</si>
  <si>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</si>
  <si>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</si>
  <si>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</si>
  <si>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</si>
  <si>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</si>
  <si>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</si>
  <si>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</si>
  <si>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</si>
  <si>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</si>
  <si>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</si>
  <si>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</si>
  <si>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</si>
  <si>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</si>
  <si>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</si>
  <si>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</si>
  <si>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</si>
  <si>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</si>
  <si>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</si>
  <si>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</si>
  <si>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</si>
  <si>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2012902</t>
  </si>
  <si>
    <t>一般行政管理事务</t>
  </si>
  <si>
    <t>20131</t>
  </si>
  <si>
    <t>党委办公厅（室）及相关机构事务</t>
  </si>
  <si>
    <t>2013101</t>
  </si>
  <si>
    <t>行政运行</t>
  </si>
  <si>
    <t>2013102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</si>
  <si>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</si>
  <si>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</si>
  <si>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</si>
  <si>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</si>
  <si>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</si>
  <si>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</si>
  <si>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</si>
  <si>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</si>
  <si>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</si>
  <si>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</si>
  <si>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</si>
  <si>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</si>
  <si>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</si>
  <si>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</si>
  <si>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</si>
  <si>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</si>
  <si>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</si>
  <si>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</si>
  <si>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</si>
  <si>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</si>
  <si>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</si>
  <si>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</si>
  <si>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</si>
  <si>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</si>
  <si>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</si>
  <si>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</si>
  <si>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</si>
  <si>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</si>
  <si>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</si>
  <si>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</si>
  <si>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</si>
  <si>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</si>
  <si>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</si>
  <si>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</si>
  <si>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</si>
  <si>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</si>
  <si>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</si>
  <si>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预算06-1表</t>
  </si>
  <si>
    <t>项目</t>
  </si>
  <si>
    <t>年初预算数</t>
  </si>
  <si>
    <t>上年预算数</t>
  </si>
  <si>
    <t>本年预算与上年预算对比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</si>
  <si>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</si>
  <si>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</si>
  <si>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</si>
  <si>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</si>
  <si>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</si>
  <si>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其中：（1）公务用车运行费</t>
  </si>
  <si>
    <t xml:space="preserve">      （2）公务用车购置费</t>
  </si>
  <si>
    <t>“三公”经费增减变化原因说明:</t>
  </si>
  <si>
    <t>本年政府性基金预算支出</t>
  </si>
  <si>
    <t>2023年部门基本支出预算表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</si>
  <si>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</si>
  <si>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</si>
  <si>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</si>
  <si>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</si>
  <si>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</si>
  <si>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</si>
  <si>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</si>
  <si>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</si>
  <si>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</si>
  <si>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</si>
  <si>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</si>
  <si>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</si>
  <si>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一般公用经费</t>
  </si>
  <si>
    <t>行政部门办公费</t>
  </si>
  <si>
    <t>30201</t>
  </si>
  <si>
    <t>办公费</t>
  </si>
  <si>
    <t>50201</t>
  </si>
  <si>
    <t>办公经费</t>
  </si>
  <si>
    <t>行政部门邮电费</t>
  </si>
  <si>
    <t>30207</t>
  </si>
  <si>
    <t>邮电费</t>
  </si>
  <si>
    <t>行政部门差旅费</t>
  </si>
  <si>
    <t>30211</t>
  </si>
  <si>
    <t>差旅费</t>
  </si>
  <si>
    <t>公务出行租车费用</t>
  </si>
  <si>
    <t>30239</t>
  </si>
  <si>
    <t>其他交通费用</t>
  </si>
  <si>
    <t>行政部门培训费</t>
  </si>
  <si>
    <t>30216</t>
  </si>
  <si>
    <t>培训费</t>
  </si>
  <si>
    <t>50203</t>
  </si>
  <si>
    <t>编外合同制人员公用经费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</si>
  <si>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</si>
  <si>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</si>
  <si>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</si>
  <si>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</si>
  <si>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</si>
  <si>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</si>
  <si>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</si>
  <si>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</si>
  <si>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</si>
  <si>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</si>
  <si>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</si>
  <si>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</si>
  <si>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</si>
  <si>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</si>
  <si>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</si>
  <si>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</si>
  <si>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</si>
  <si>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民生类</t>
  </si>
  <si>
    <t>干部职工体检及两癌筛查经费</t>
  </si>
  <si>
    <t>本级</t>
  </si>
  <si>
    <t>非基建项目</t>
  </si>
  <si>
    <t>30227</t>
  </si>
  <si>
    <t>委托业务费</t>
  </si>
  <si>
    <t>50205</t>
  </si>
  <si>
    <t>专项业务类</t>
  </si>
  <si>
    <t>（妇联）联系服务发展妇女专项经费</t>
  </si>
  <si>
    <t>（妇联）宣传教育培训经费</t>
  </si>
  <si>
    <t>事业发展类</t>
  </si>
  <si>
    <t>（团工委）团建工作及青少年相关工作经费</t>
  </si>
  <si>
    <t>（妇联）家庭儿童工作经费</t>
  </si>
  <si>
    <t>（机关党委）机关党委办公设备采购经费</t>
  </si>
  <si>
    <t>31002</t>
  </si>
  <si>
    <t>办公设备购置</t>
  </si>
  <si>
    <t>50306</t>
  </si>
  <si>
    <t>设备购置</t>
  </si>
  <si>
    <t>（机关党委）机关党建及党建带群建工作经费</t>
  </si>
  <si>
    <t>（机关党委）机关党建宣传及教育培训经费</t>
  </si>
  <si>
    <t>（团工委）队伍建设经费</t>
  </si>
  <si>
    <t>（团工委）组织及阵地建设经费</t>
  </si>
  <si>
    <t>非同级财政拨款经费</t>
  </si>
  <si>
    <t>是否基建项目</t>
  </si>
  <si>
    <t>资金来源--本级安排</t>
  </si>
  <si>
    <t>一般公共预算支出</t>
  </si>
  <si>
    <t>结余结转资金安排</t>
  </si>
  <si>
    <t>结转结余资金支出</t>
  </si>
  <si>
    <t>本级支出</t>
  </si>
  <si>
    <t>对下转移支付</t>
  </si>
  <si>
    <t>采购目录</t>
  </si>
  <si>
    <t>采购项目</t>
  </si>
  <si>
    <t>计量
单位</t>
  </si>
  <si>
    <t>数量</t>
  </si>
  <si>
    <t>单价</t>
  </si>
  <si>
    <t>资金来源</t>
  </si>
  <si>
    <t>单位自筹</t>
  </si>
  <si>
    <t>结余结转资金</t>
  </si>
  <si>
    <t>事业单位
经营收入</t>
  </si>
  <si>
    <t>复印机</t>
  </si>
  <si>
    <t>复印机（含复印、打印、扫描等功能）</t>
  </si>
  <si>
    <t>台</t>
  </si>
  <si>
    <t>票据打印机</t>
  </si>
  <si>
    <t>票据机</t>
  </si>
  <si>
    <t>碎纸机</t>
  </si>
  <si>
    <t>公文用纸、资料汇编、信封印刷服务</t>
  </si>
  <si>
    <t>印刷服务</t>
  </si>
  <si>
    <t>元</t>
  </si>
  <si>
    <t>基本支出/项目支出</t>
  </si>
  <si>
    <t>政府购买服务项目</t>
  </si>
  <si>
    <t>政府购买服务目录</t>
  </si>
  <si>
    <t>政府性基金</t>
  </si>
  <si>
    <t>财政专户管理的收入</t>
  </si>
  <si>
    <t>“两癌”筛查</t>
  </si>
  <si>
    <t>A0408 妇女福利服务</t>
  </si>
  <si>
    <t>开展“三八”国际妇女节主题活动</t>
  </si>
  <si>
    <t>A0802 群众文化活动服务</t>
  </si>
  <si>
    <t>巾帼志愿服务活动</t>
  </si>
  <si>
    <t>A1005 志愿服务活动管理服务</t>
  </si>
  <si>
    <t>定向订单式创业就业能力提升培训</t>
  </si>
  <si>
    <t>A0303 创业指导服务</t>
  </si>
  <si>
    <t>妇联工作网络宣传服务</t>
  </si>
  <si>
    <t>A1502 公共公益宣传服务</t>
  </si>
  <si>
    <t>少先队暑期训练营</t>
  </si>
  <si>
    <t>A0401 儿童福利服务</t>
  </si>
  <si>
    <t>五四青年节活动</t>
  </si>
  <si>
    <t>“阳光成长”未成年人心理健康辅导项目</t>
  </si>
  <si>
    <t>A1003 社会工作服务</t>
  </si>
  <si>
    <t>儿童安全教育活动</t>
  </si>
  <si>
    <t>寒假、暑假成长训练营</t>
  </si>
  <si>
    <t>家庭文明建设行动</t>
  </si>
  <si>
    <t>A0801 文化艺术创作、表演及交流服务</t>
  </si>
  <si>
    <t>党员教育电视片观摩交流活动筹备暨摄制1部党员教育片</t>
  </si>
  <si>
    <t>B1104 印刷和出版服务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</si>
  <si>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</si>
  <si>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</si>
  <si>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</si>
  <si>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</si>
  <si>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</si>
  <si>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</si>
  <si>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</si>
  <si>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</si>
  <si>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</si>
  <si>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提高干部职工的生活待遇，完善职工体系体系建设</t>
  </si>
  <si>
    <t>产出指标</t>
  </si>
  <si>
    <t>数量指标</t>
  </si>
  <si>
    <t>组织干部职工参加健康体检、妇女干部职工参加两癌筛查人数</t>
  </si>
  <si>
    <t>&gt;=</t>
  </si>
  <si>
    <t>800</t>
  </si>
  <si>
    <t>人</t>
  </si>
  <si>
    <t>定量指标</t>
  </si>
  <si>
    <t>反映干部职工参加健康体检的人数</t>
  </si>
  <si>
    <t>质量指标</t>
  </si>
  <si>
    <t>工作任务完成率</t>
  </si>
  <si>
    <t>90</t>
  </si>
  <si>
    <t>%</t>
  </si>
  <si>
    <t>工作任务完成率=完成的工作任务/工作总任务*100%</t>
  </si>
  <si>
    <t>时效指标</t>
  </si>
  <si>
    <t>工作完成时限</t>
  </si>
  <si>
    <t>=</t>
  </si>
  <si>
    <t>年底前</t>
  </si>
  <si>
    <t>年</t>
  </si>
  <si>
    <t>定性指标</t>
  </si>
  <si>
    <t>项目实际完成时间与计划完成时间的比较，用以反映和考核项目产出时效目标的实现程度</t>
  </si>
  <si>
    <t>效益指标</t>
  </si>
  <si>
    <t>社会效益</t>
  </si>
  <si>
    <t>提升干部职工的生活待遇，完善职工体系建设。</t>
  </si>
  <si>
    <t>显著提升</t>
  </si>
  <si>
    <t>是/否</t>
  </si>
  <si>
    <t>干部职工反馈情况</t>
  </si>
  <si>
    <t>满意度指标</t>
  </si>
  <si>
    <t>服务对象满意度</t>
  </si>
  <si>
    <t>干部职工满意度</t>
  </si>
  <si>
    <t>为满足年度工作需求，拟采购一批办公设备，以保证部门工作有序开展，提高工作效率</t>
  </si>
  <si>
    <t>购置设备数量</t>
  </si>
  <si>
    <t>台/套</t>
  </si>
  <si>
    <t>反映设备购置数量</t>
  </si>
  <si>
    <t>验收通过率</t>
  </si>
  <si>
    <t>反映设备购置的产品质量情况</t>
  </si>
  <si>
    <t>购置设备利用率</t>
  </si>
  <si>
    <t>反映设备利用情况</t>
  </si>
  <si>
    <t>项目完成时间</t>
  </si>
  <si>
    <t>&gt;</t>
  </si>
  <si>
    <t>反映项目完成时间</t>
  </si>
  <si>
    <t>保证部门工作有序开展</t>
  </si>
  <si>
    <t>反映部门工作是否能有序开展</t>
  </si>
  <si>
    <t>可持续影响</t>
  </si>
  <si>
    <t>设备使用年限</t>
  </si>
  <si>
    <t>反映设备投入使用年限情况</t>
  </si>
  <si>
    <t>使用人员满意度</t>
  </si>
  <si>
    <t>反映使用人员满意度</t>
  </si>
  <si>
    <t>展示家庭文明新风貌，推动“巾帼树新风”，进一步加强未成年人思想道德建设，提升儿童关爱服务水平，为全区儿童成长发展提供适宜的条件、环境和服务，确保家庭儿童工作提质增效。</t>
  </si>
  <si>
    <t>开展文明家庭建设活动。</t>
  </si>
  <si>
    <t>次</t>
  </si>
  <si>
    <t>反映开展文明家庭建设活动的次数。</t>
  </si>
  <si>
    <t>开展儿童安全教育活动</t>
  </si>
  <si>
    <t>次/年</t>
  </si>
  <si>
    <t>开展儿童安全教育活动（包括防溺水、防性侵、防拐骗、交通安全等）不少于4场</t>
  </si>
  <si>
    <t>开展寒假、暑假成长训练营</t>
  </si>
  <si>
    <t>寒、暑假成长训练营。</t>
  </si>
  <si>
    <t>“爱心妈妈”队伍培训及关爱帮扶活动</t>
  </si>
  <si>
    <t>爱心妈妈工作手册购买、教育培训、帮扶物资采购、主题活动</t>
  </si>
  <si>
    <t>开展困境儿童走访慰问。</t>
  </si>
  <si>
    <t>反映困境儿童走访慰问的次数。</t>
  </si>
  <si>
    <t>各项活动完成率</t>
  </si>
  <si>
    <t>95</t>
  </si>
  <si>
    <t>反映本项目完成情况，工作任务完成率=完成的工作任务/总任务数*100%。</t>
  </si>
  <si>
    <t>各项活动完成时限</t>
  </si>
  <si>
    <t>反映项目预期各项工作任务完成时间，项目实际完成时间与计划完成时间的比较，用以反映和考核项目产出时效目标的实现程度。</t>
  </si>
  <si>
    <t>注重家庭注重家教注重家风的社会风气有所改善。</t>
  </si>
  <si>
    <t>有所改善</t>
  </si>
  <si>
    <t>反映注重家庭注重家教注重家风的社会风气有所改善的情况。</t>
  </si>
  <si>
    <t>社会公众满意度</t>
  </si>
  <si>
    <t>反映社会公众满意度。</t>
  </si>
  <si>
    <t>强化青年思想引领，运用青年喜闻乐见的方式弘扬主旋律、传播正能量；切实服务青年所需，增强青年工作的影响力和有效性；持续开展青少年权益保护工作，促进青少年心理健康发展。</t>
  </si>
  <si>
    <t>开展五四青年节纪念活动、“主题团日”、青年教育实践活动数</t>
  </si>
  <si>
    <t>反映五四青年节纪念活动、“主题团日”及青年教育实践活动推进情况</t>
  </si>
  <si>
    <t>开展青年联谊活动</t>
  </si>
  <si>
    <t>青年联谊活动</t>
  </si>
  <si>
    <t>开展寒暑假少先队训练营</t>
  </si>
  <si>
    <t>寒暑假少先队训练营</t>
  </si>
  <si>
    <t>开展青少年心理健康活动</t>
  </si>
  <si>
    <t>反映未成年人心理辅导及预防青少年犯罪活动推进情况</t>
  </si>
  <si>
    <t>各项工作任务完成率</t>
  </si>
  <si>
    <t>70</t>
  </si>
  <si>
    <t>反映项目完成情况，工作任务完成率=完成的工作任务/工作总任务*100%</t>
  </si>
  <si>
    <t>&lt;=</t>
  </si>
  <si>
    <t>反映项目完成时间，项目实际完成时间与计划完成时间的比较，用以反映和考核项目产出时效目标的实现程度</t>
  </si>
  <si>
    <t>青年思想引领</t>
  </si>
  <si>
    <t>有所强化</t>
  </si>
  <si>
    <t>反映项目预期产生的可持续影响情况，强化青年思想引领</t>
  </si>
  <si>
    <t>活动参与人员满意度</t>
  </si>
  <si>
    <t>60</t>
  </si>
  <si>
    <t>反映活动参与人员满意度情况</t>
  </si>
  <si>
    <t>通过培训抓好团干部理论学习和教育实践，加强团干部和团员青年理论武装，提升团干部综合能力。</t>
  </si>
  <si>
    <t>培训人次</t>
  </si>
  <si>
    <t>50</t>
  </si>
  <si>
    <t>人次</t>
  </si>
  <si>
    <t>反映预算单位组织开展各类培训的人次。</t>
  </si>
  <si>
    <t>开展综合能力培训场次</t>
  </si>
  <si>
    <t>反映预算单位组织开展各类培训的场次</t>
  </si>
  <si>
    <t>培训出勤率</t>
  </si>
  <si>
    <t>80</t>
  </si>
  <si>
    <t>反映预算单位组织开展各类培训中参训人员的出勤情况。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</si>
  <si>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</si>
  <si>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</si>
  <si>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年度内</t>
  </si>
  <si>
    <t>有效加强全区团干部队伍建设，不断提高新形势下团干部做好共青团工作的能力和水平。</t>
  </si>
  <si>
    <t>有所提升</t>
  </si>
  <si>
    <t>反映项目产生的社会效益，全面提升团干部工作的能力和水平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</si>
  <si>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</si>
  <si>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</si>
  <si>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进一步加强团的组织和阵地建设，增强团组织政治、组织、服务功能。</t>
  </si>
  <si>
    <t>“青年之家”阵地建设</t>
  </si>
  <si>
    <t>30</t>
  </si>
  <si>
    <t>打造团员活动室，青年之家等活动阵地；</t>
  </si>
  <si>
    <t>订阅团属报刊、购买团务书籍和用品。</t>
  </si>
  <si>
    <t>购买青年书籍、订阅《中国青年报》、《中国少年报》、《中国青年》杂志、《辅导员》杂志等团属报刊1万元。</t>
  </si>
  <si>
    <t>85</t>
  </si>
  <si>
    <t>反映项目工作完成情况，工作任务完成率=完成的工作任务/工作总任务*100%</t>
  </si>
  <si>
    <t>反映项目完成时间，项目实际完成时间与计划完成时间的比较，用以反映和考核项目产出时效目标的实现程度空</t>
  </si>
  <si>
    <t>加强团队基层组织建设、阵地建设</t>
  </si>
  <si>
    <t>有所加强</t>
  </si>
  <si>
    <t>反映项目预期产生的社会效益，团队基层组织建设、阵地建设推进情况。</t>
  </si>
  <si>
    <t>团员、青年满意度</t>
  </si>
  <si>
    <t>反映团员、青年满意度</t>
  </si>
  <si>
    <t>进一步提升基层妇联干部履职能力和专业素质，充分发挥妇联组织桥梁纽带作用，帮助失地失业妇女提升职业技能，拓宽就业渠道。</t>
  </si>
  <si>
    <t>举办妇联骨干综合能力提升培训、定向订单式创业就业能力提升培训</t>
  </si>
  <si>
    <t>反映妇联骨干综合能力提升培训的次数。</t>
  </si>
  <si>
    <t>开展妇联工作网络宣传经费</t>
  </si>
  <si>
    <t>平台推送信息、宣传片拍摄、系列主题活动宣传、特色品牌打造宣传等</t>
  </si>
  <si>
    <t>培训工作完成率</t>
  </si>
  <si>
    <t>反映本项目工作完成情况，工作任务完成率=完成工作任务/总任务数*100%。</t>
  </si>
  <si>
    <t>改善妇联骨干履职能力。</t>
  </si>
  <si>
    <t>有所改善。</t>
  </si>
  <si>
    <t>反映改善妇联骨干履职能力的情况。</t>
  </si>
  <si>
    <t>反映参训人员的满意度。
参训人员满意度=（对培训整体满意的参训人数/参训总人数）*100%。</t>
  </si>
  <si>
    <t>非同级财政拨款收入按要求完成上级安排的任务。</t>
  </si>
  <si>
    <t>完成上级要求的项目数量</t>
  </si>
  <si>
    <t>1、</t>
  </si>
  <si>
    <t>个</t>
  </si>
  <si>
    <t>反映重点任务落实推荐等情况</t>
  </si>
  <si>
    <t>2026年12月31日</t>
  </si>
  <si>
    <t>全面提升对问题的发现、协调处置能力</t>
  </si>
  <si>
    <t>社会公众对项目实施情况的满意程度</t>
  </si>
  <si>
    <t>按照年度党员教育工作要求组织开展学习教育培训</t>
  </si>
  <si>
    <t>组织培训期数</t>
  </si>
  <si>
    <t>期</t>
  </si>
  <si>
    <t>反映开展培训的期数</t>
  </si>
  <si>
    <t>培训参加人次</t>
  </si>
  <si>
    <t>100</t>
  </si>
  <si>
    <t>反映预算部门组织开展各类培训参训人数</t>
  </si>
  <si>
    <t>反映预算部门组织开展各类培训人员出勤情况</t>
  </si>
  <si>
    <t>反映预算部门组织开展各类培训参训情况</t>
  </si>
  <si>
    <t>培训完成时间</t>
  </si>
  <si>
    <t>提升机关党建工作意识，增强机关党员党性思维</t>
  </si>
  <si>
    <t>提升</t>
  </si>
  <si>
    <t>反映本项目预期产生的社会效益</t>
  </si>
  <si>
    <t>反映参训人员满意度</t>
  </si>
  <si>
    <t>机关党建活动经费的使用对于加强党的基层组织建设、提高党员素质、推动党建工作深入开展具有重要意义。它不仅能够保障党组织活动的正常开展，还能够激发党员的积极性和创造性，促进党组织的凝聚力和战斗力的提升。同时，合理使用党建活动经费还能够增强党组织的透明度和公信力，树立党组织的良好形象。</t>
  </si>
  <si>
    <t>机关党建活动阵地运行经费</t>
  </si>
  <si>
    <t>机关党建活动阵地建设。</t>
  </si>
  <si>
    <t>党建活动覆盖党员人数</t>
  </si>
  <si>
    <t>600</t>
  </si>
  <si>
    <t>反映党建活动覆盖党员人数</t>
  </si>
  <si>
    <t>机关离退休党组织开展活动</t>
  </si>
  <si>
    <t>项</t>
  </si>
  <si>
    <t>反映预计需开机关离退休党组织活动数量</t>
  </si>
  <si>
    <t>反映各项工作完成情况以及工作开展质量情况</t>
  </si>
  <si>
    <t>实现机关党建规范化工作水平、强化党员党性意识</t>
  </si>
  <si>
    <t>实现机关党建规范化水平和党员党性意识情况</t>
  </si>
  <si>
    <t>服务机关党组织满意度</t>
  </si>
  <si>
    <t>反映服务机关党组织情况满意度</t>
  </si>
  <si>
    <t>维护妇女群众权益，提高全区妇女干部素质的基本职能，强化巾帼服务新担当，“巾帼促和谐”，进一步深化妇联组织改革新作为，扩大覆盖筑阵地。</t>
  </si>
  <si>
    <t>走访慰问困难妇女</t>
  </si>
  <si>
    <t>三八节慰问困难妇女80人，每人每次400元慰问标准，小计3.2万元；春节、端午节、中秋节、重阳节4个节点，每个节日80人.</t>
  </si>
  <si>
    <t>区级妇联执委轮值活动</t>
  </si>
  <si>
    <t>经开区第三届妇联执委配备35名，按要求每半年开一次执委（扩大）会议及区级妇联轮值活动2场次，每场预计1.1万元。</t>
  </si>
  <si>
    <t>组织“三八”国际妇女节纪念活动</t>
  </si>
  <si>
    <t>反映全区各界妇女代表庆祝自己的节日，倡导“自尊自信自立自强”的新时代女性风貌，预期开展活动次数。</t>
  </si>
  <si>
    <t>开展巾帼志愿服务活动</t>
  </si>
  <si>
    <t>场</t>
  </si>
  <si>
    <t>反映我区开展巾帼志愿队伍参与志愿服务活动情况。</t>
  </si>
  <si>
    <t>反映本项目各项工作任务完成情况，工作任务完成率=完成工作任务/总任务数*100%。</t>
  </si>
  <si>
    <t>妇联组织作为党和政府联系服务妇女的桥梁纽带作用进一步增强。</t>
  </si>
  <si>
    <t>有所增强。</t>
  </si>
  <si>
    <t>反映项目预算产生的社会效益，全面提升妇联组织的凝聚力、向心力。</t>
  </si>
  <si>
    <t>妇女群众满意度</t>
  </si>
  <si>
    <t>反映辖区妇女群众对妇联工作项目实施情况的满意度。</t>
  </si>
  <si>
    <t>项目单位</t>
  </si>
  <si>
    <t>项目分类</t>
  </si>
  <si>
    <t>311 专项业务类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</si>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</sst>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#,##0.##%;\-#,##0.##%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b/>
      <sz val="21"/>
      <name val="宋体"/>
      <charset val="134"/>
    </font>
    <font>
      <sz val="9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sz val="9"/>
      <color theme="1"/>
      <name val="normal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76" fontId="11" fillId="0" borderId="10">
      <alignment horizontal="right" vertical="center"/>
    </xf>
    <xf numFmtId="177" fontId="11" fillId="0" borderId="10">
      <alignment horizontal="right" vertical="center"/>
    </xf>
    <xf numFmtId="10" fontId="11" fillId="0" borderId="10">
      <alignment horizontal="right" vertical="center"/>
    </xf>
    <xf numFmtId="178" fontId="11" fillId="0" borderId="10">
      <alignment horizontal="right" vertical="center"/>
    </xf>
    <xf numFmtId="49" fontId="11" fillId="0" borderId="10">
      <alignment horizontal="left" vertical="center" wrapText="1"/>
    </xf>
    <xf numFmtId="178" fontId="11" fillId="0" borderId="10">
      <alignment horizontal="right" vertical="center"/>
    </xf>
    <xf numFmtId="179" fontId="11" fillId="0" borderId="10">
      <alignment horizontal="right" vertical="center"/>
    </xf>
    <xf numFmtId="180" fontId="11" fillId="0" borderId="10">
      <alignment horizontal="right" vertical="center"/>
    </xf>
  </cellStyleXfs>
  <cellXfs count="234">
    <xf numFmtId="0" fontId="0" fillId="0" borderId="0" xfId="0"/>
    <xf numFmtId="0" fontId="0" fillId="0" borderId="0" xfId="0" applyBorder="1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8" fontId="5" fillId="0" borderId="10" xfId="54" applyFont="1" applyAlignment="1">
      <alignment horizontal="left" vertical="center"/>
    </xf>
    <xf numFmtId="178" fontId="5" fillId="0" borderId="10" xfId="54" applyFont="1">
      <alignment horizontal="right" vertical="center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178" fontId="5" fillId="0" borderId="10" xfId="0" applyNumberFormat="1" applyFont="1" applyBorder="1" applyAlignment="1">
      <alignment horizontal="right" vertical="center"/>
    </xf>
    <xf numFmtId="49" fontId="5" fillId="0" borderId="10" xfId="53" applyFo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49" fontId="5" fillId="0" borderId="10" xfId="53" applyFont="1" applyAlignment="1">
      <alignment horizontal="left" vertical="center" wrapText="1" indent="1"/>
    </xf>
    <xf numFmtId="0" fontId="7" fillId="0" borderId="0" xfId="0" applyFont="1" applyBorder="1" applyAlignment="1">
      <alignment wrapText="1"/>
    </xf>
    <xf numFmtId="0" fontId="7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Protection="1"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left" vertical="center"/>
      <protection locked="0"/>
    </xf>
    <xf numFmtId="4" fontId="7" fillId="0" borderId="10" xfId="0" applyNumberFormat="1" applyFont="1" applyBorder="1" applyAlignment="1">
      <alignment horizontal="right" vertical="center"/>
    </xf>
    <xf numFmtId="4" fontId="7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vertical="top" wrapText="1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horizontal="right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vertical="top"/>
      <protection locked="0"/>
    </xf>
    <xf numFmtId="0" fontId="9" fillId="2" borderId="10" xfId="0" applyFont="1" applyFill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4" fontId="3" fillId="2" borderId="10" xfId="0" applyNumberFormat="1" applyFont="1" applyFill="1" applyBorder="1" applyAlignment="1" applyProtection="1">
      <alignment horizontal="right" vertical="center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178" fontId="11" fillId="0" borderId="10" xfId="54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right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/>
    </xf>
    <xf numFmtId="49" fontId="14" fillId="0" borderId="10" xfId="53" applyFont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9" fillId="0" borderId="12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78" fontId="5" fillId="0" borderId="9" xfId="54" applyFont="1" applyBorder="1">
      <alignment horizontal="right" vertical="center"/>
    </xf>
    <xf numFmtId="181" fontId="3" fillId="0" borderId="10" xfId="0" applyNumberFormat="1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4" fontId="3" fillId="0" borderId="10" xfId="0" applyNumberFormat="1" applyFont="1" applyBorder="1" applyAlignment="1" applyProtection="1">
      <alignment horizontal="right" vertical="center" wrapText="1"/>
      <protection locked="0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2"/>
    </xf>
    <xf numFmtId="0" fontId="9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>
      <alignment horizontal="left" vertical="center"/>
    </xf>
    <xf numFmtId="0" fontId="9" fillId="0" borderId="10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4" fontId="16" fillId="0" borderId="10" xfId="0" applyNumberFormat="1" applyFont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2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0" xfId="0" applyFont="1" applyFill="1" applyBorder="1" applyAlignment="1">
      <alignment horizontal="center" vertical="center"/>
    </xf>
    <xf numFmtId="49" fontId="5" fillId="0" borderId="10" xfId="53" applyFont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0" xfId="0" applyFont="1" applyBorder="1" applyAlignment="1" applyProtection="1">
      <alignment horizontal="left" vertical="center" wrapText="1"/>
      <protection locked="0"/>
    </xf>
    <xf numFmtId="4" fontId="16" fillId="0" borderId="10" xfId="0" applyNumberFormat="1" applyFont="1" applyBorder="1" applyAlignment="1">
      <alignment horizontal="right" vertical="center"/>
    </xf>
    <xf numFmtId="0" fontId="3" fillId="0" borderId="0" xfId="0" applyFont="1" applyBorder="1" applyAlignment="1" quotePrefix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Zeros="0" workbookViewId="0">
      <selection activeCell="A15" sqref="A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230"/>
      <c r="B1" s="163"/>
      <c r="C1" s="163"/>
      <c r="D1" s="171"/>
    </row>
    <row r="2" ht="41.25" customHeight="1" spans="1:4">
      <c r="A2" s="218" t="str">
        <f>"2026"&amp;"年财务收支预算总表"</f>
        <v>2026年财务收支预算总表</v>
      </c>
      <c r="B2" s="1"/>
      <c r="C2" s="1"/>
      <c r="D2" s="1"/>
    </row>
    <row r="3" ht="17.25" customHeight="1" spans="1:4">
      <c r="A3" s="173" t="str">
        <f>"单位名称："&amp;"中共昆明经济技术开发区（自贸试验区昆明片区）机关委员会"</f>
        <v>单位名称：中共昆明经济技术开发区（自贸试验区昆明片区）机关委员会</v>
      </c>
      <c r="B3" s="200"/>
      <c r="C3" s="1"/>
      <c r="D3" s="234" t="s">
        <v>0</v>
      </c>
    </row>
    <row r="4" ht="23.25" customHeight="1" spans="1:4">
      <c r="A4" s="10" t="s">
        <v>1</v>
      </c>
      <c r="B4" s="166"/>
      <c r="C4" s="168" t="s">
        <v>2</v>
      </c>
      <c r="D4" s="201"/>
    </row>
    <row r="5" ht="24" customHeight="1" spans="1:4">
      <c r="A5" s="10" t="s">
        <v>3</v>
      </c>
      <c r="B5" s="10" t="str">
        <f t="shared" ref="B5:D5" si="0">"2026"&amp;"年预算"</f>
        <v>2026年预算</v>
      </c>
      <c r="C5" s="168" t="s">
        <v>4</v>
      </c>
      <c r="D5" s="134" t="str">
        <f t="shared" si="0"/>
        <v>2026年预算</v>
      </c>
    </row>
    <row r="6" ht="17.25" customHeight="1" spans="1:4">
      <c r="A6" s="202" t="s">
        <v>5</v>
      </c>
      <c r="B6" s="203">
        <v>3246994</v>
      </c>
      <c r="C6" s="179" t="s">
        <v>6</v>
      </c>
      <c r="D6" s="204">
        <v>3256994</v>
      </c>
    </row>
    <row r="7" ht="17.25" customHeight="1" spans="1:4">
      <c r="A7" s="179" t="s">
        <v>7</v>
      </c>
      <c r="B7" s="204"/>
      <c r="C7" s="179" t="s">
        <v>8</v>
      </c>
      <c r="D7" s="204"/>
    </row>
    <row r="8" ht="17.25" customHeight="1" spans="1:4">
      <c r="A8" s="179" t="s">
        <v>9</v>
      </c>
      <c r="B8" s="204"/>
      <c r="C8" s="135" t="s">
        <v>10</v>
      </c>
      <c r="D8" s="204"/>
    </row>
    <row r="9" ht="17.25" customHeight="1" spans="1:4">
      <c r="A9" s="179" t="s">
        <v>11</v>
      </c>
      <c r="B9" s="204"/>
      <c r="C9" s="135" t="s">
        <v>12</v>
      </c>
      <c r="D9" s="204"/>
    </row>
    <row r="10" ht="17.25" customHeight="1" spans="1:4">
      <c r="A10" s="179" t="s">
        <v>13</v>
      </c>
      <c r="B10" s="204">
        <v>10000</v>
      </c>
      <c r="C10" s="135" t="s">
        <v>14</v>
      </c>
      <c r="D10" s="204"/>
    </row>
    <row r="11" ht="17.25" customHeight="1" spans="1:4">
      <c r="A11" s="179" t="s">
        <v>15</v>
      </c>
      <c r="B11" s="204"/>
      <c r="C11" s="135" t="s">
        <v>16</v>
      </c>
      <c r="D11" s="204"/>
    </row>
    <row r="12" ht="17.25" customHeight="1" spans="1:4">
      <c r="A12" s="179" t="s">
        <v>17</v>
      </c>
      <c r="B12" s="204"/>
      <c r="C12" s="232" t="s">
        <v>18</v>
      </c>
      <c r="D12" s="204"/>
    </row>
    <row r="13" ht="17.25" customHeight="1" spans="1:4">
      <c r="A13" s="179" t="s">
        <v>19</v>
      </c>
      <c r="B13" s="204"/>
      <c r="C13" s="232" t="s">
        <v>20</v>
      </c>
      <c r="D13" s="204"/>
    </row>
    <row r="14" ht="17.25" customHeight="1" spans="1:4">
      <c r="A14" s="179" t="s">
        <v>21</v>
      </c>
      <c r="B14" s="204"/>
      <c r="C14" s="232" t="s">
        <v>22</v>
      </c>
      <c r="D14" s="204"/>
    </row>
    <row r="15" ht="17.25" customHeight="1" spans="1:4">
      <c r="A15" s="179" t="s">
        <v>23</v>
      </c>
      <c r="B15" s="204">
        <v>10000</v>
      </c>
      <c r="C15" s="232" t="s">
        <v>24</v>
      </c>
      <c r="D15" s="204"/>
    </row>
    <row r="16" ht="17.25" customHeight="1" spans="1:4">
      <c r="A16" s="205"/>
      <c r="B16" s="204"/>
      <c r="C16" s="232" t="s">
        <v>25</v>
      </c>
      <c r="D16" s="103"/>
    </row>
    <row r="17" ht="17.25" customHeight="1" spans="1:4">
      <c r="A17" s="206"/>
      <c r="B17" s="207"/>
      <c r="C17" s="232" t="s">
        <v>26</v>
      </c>
      <c r="D17" s="103"/>
    </row>
    <row r="18" ht="17.25" customHeight="1" spans="1:4">
      <c r="A18" s="206"/>
      <c r="B18" s="207"/>
      <c r="C18" s="232" t="s">
        <v>27</v>
      </c>
      <c r="D18" s="103"/>
    </row>
    <row r="19" ht="17.25" customHeight="1" spans="1:4">
      <c r="A19" s="206"/>
      <c r="B19" s="207"/>
      <c r="C19" s="232" t="s">
        <v>28</v>
      </c>
      <c r="D19" s="103"/>
    </row>
    <row r="20" ht="17.25" customHeight="1" spans="1:4">
      <c r="A20" s="206"/>
      <c r="B20" s="207"/>
      <c r="C20" s="232" t="s">
        <v>29</v>
      </c>
      <c r="D20" s="103"/>
    </row>
    <row r="21" ht="17.25" customHeight="1" spans="1:4">
      <c r="A21" s="206"/>
      <c r="B21" s="207"/>
      <c r="C21" s="232" t="s">
        <v>30</v>
      </c>
      <c r="D21" s="103"/>
    </row>
    <row r="22" ht="17.25" customHeight="1" spans="1:4">
      <c r="A22" s="206"/>
      <c r="B22" s="207"/>
      <c r="C22" s="232" t="s">
        <v>31</v>
      </c>
      <c r="D22" s="103"/>
    </row>
    <row r="23" ht="17.25" customHeight="1" spans="1:4">
      <c r="A23" s="206"/>
      <c r="B23" s="207"/>
      <c r="C23" s="232" t="s">
        <v>32</v>
      </c>
      <c r="D23" s="103"/>
    </row>
    <row r="24" ht="17.25" customHeight="1" spans="1:4">
      <c r="A24" s="206"/>
      <c r="B24" s="207"/>
      <c r="C24" s="232" t="s">
        <v>33</v>
      </c>
      <c r="D24" s="103"/>
    </row>
    <row r="25" ht="17.25" customHeight="1" spans="1:4">
      <c r="A25" s="206"/>
      <c r="B25" s="207"/>
      <c r="C25" s="232" t="s">
        <v>34</v>
      </c>
      <c r="D25" s="103"/>
    </row>
    <row r="26" ht="17.25" customHeight="1" spans="1:4">
      <c r="A26" s="206"/>
      <c r="B26" s="207"/>
      <c r="C26" s="205" t="s">
        <v>35</v>
      </c>
      <c r="D26" s="103"/>
    </row>
    <row r="27" ht="17.25" customHeight="1" spans="1:4">
      <c r="A27" s="206"/>
      <c r="B27" s="207"/>
      <c r="C27" s="232" t="s">
        <v>36</v>
      </c>
      <c r="D27" s="103"/>
    </row>
    <row r="28" ht="16.5" customHeight="1" spans="1:4">
      <c r="A28" s="206"/>
      <c r="B28" s="207"/>
      <c r="C28" s="232" t="s">
        <v>37</v>
      </c>
      <c r="D28" s="103"/>
    </row>
    <row r="29" ht="16.5" customHeight="1" spans="1:4">
      <c r="A29" s="206"/>
      <c r="B29" s="207"/>
      <c r="C29" s="205" t="s">
        <v>38</v>
      </c>
      <c r="D29" s="103"/>
    </row>
    <row r="30" ht="17.25" customHeight="1" spans="1:4">
      <c r="A30" s="206"/>
      <c r="B30" s="207"/>
      <c r="C30" s="205" t="s">
        <v>39</v>
      </c>
      <c r="D30" s="103"/>
    </row>
    <row r="31" ht="17.25" customHeight="1" spans="1:4">
      <c r="A31" s="206"/>
      <c r="B31" s="207"/>
      <c r="C31" s="232" t="s">
        <v>40</v>
      </c>
      <c r="D31" s="103"/>
    </row>
    <row r="32" ht="16.5" customHeight="1" spans="1:4">
      <c r="A32" s="206" t="s">
        <v>41</v>
      </c>
      <c r="B32" s="233">
        <v>3256994</v>
      </c>
      <c r="C32" s="206" t="s">
        <v>42</v>
      </c>
      <c r="D32" s="210">
        <v>3256994</v>
      </c>
    </row>
    <row r="33" ht="16.5" customHeight="1" spans="1:4">
      <c r="A33" s="205" t="s">
        <v>43</v>
      </c>
      <c r="B33" s="103"/>
      <c r="C33" s="205" t="s">
        <v>44</v>
      </c>
      <c r="D33" s="207"/>
    </row>
    <row r="34" ht="16.5" customHeight="1" spans="1:4">
      <c r="A34" s="209" t="s">
        <v>45</v>
      </c>
      <c r="B34" s="210">
        <v>3256994</v>
      </c>
      <c r="C34" s="209" t="s">
        <v>46</v>
      </c>
      <c r="D34" s="210">
        <v>3256994</v>
      </c>
    </row>
  </sheetData>
  <mergeCells count="4">
    <mergeCell ref="A2:D2"/>
    <mergeCell ref="A3:B3"/>
    <mergeCell ref="A4:B4"/>
    <mergeCell ref="C4:D4"/>
  </mergeCells>
  <pageMargins left="0.751388888888889" right="0" top="1" bottom="1" header="0.5" footer="0.5"/>
  <pageSetup paperSize="9" scale="72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21"/>
  <sheetViews>
    <sheetView showZeros="0" topLeftCell="M1" workbookViewId="0">
      <selection activeCell="A15" sqref="A15"/>
    </sheetView>
  </sheetViews>
  <sheetFormatPr defaultColWidth="12.708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18.425" customWidth="1"/>
    <col min="6" max="12" width="29.575" customWidth="1"/>
  </cols>
  <sheetData>
    <row r="1" ht="17.25" customHeight="1" spans="1:25">
      <c r="A1" s="104"/>
      <c r="G1" s="105"/>
      <c r="H1" s="105"/>
      <c r="I1" s="105"/>
      <c r="J1" s="105"/>
      <c r="K1" s="105"/>
      <c r="L1" s="105"/>
      <c r="N1" s="105"/>
      <c r="O1" s="105"/>
      <c r="P1" s="105"/>
      <c r="Q1" s="105"/>
      <c r="R1" s="105"/>
      <c r="S1" s="105"/>
      <c r="W1" s="105"/>
      <c r="X1" s="105"/>
      <c r="Y1" s="105"/>
    </row>
    <row r="2" ht="41.25" customHeight="1" spans="1:25">
      <c r="A2" s="106" t="str">
        <f>"2026"&amp;"年部门预算项目支出明细表（二）"</f>
        <v>2026年部门预算项目支出明细表（二）</v>
      </c>
    </row>
    <row r="3" ht="17.25" customHeight="1" spans="1:25">
      <c r="A3" s="107" t="str">
        <f>"单位名称："&amp;"中共昆明经济技术开发区（自贸试验区昆明片区）机关委员会"</f>
        <v>单位名称：中共昆明经济技术开发区（自贸试验区昆明片区）机关委员会</v>
      </c>
      <c r="B3" s="1"/>
      <c r="Y3" s="108" t="s">
        <v>0</v>
      </c>
    </row>
    <row r="4" ht="24.75" customHeight="1" spans="1:25">
      <c r="A4" s="10" t="s">
        <v>152</v>
      </c>
      <c r="B4" s="109" t="s">
        <v>153</v>
      </c>
      <c r="C4" s="110" t="s">
        <v>184</v>
      </c>
      <c r="D4" s="111" t="s">
        <v>154</v>
      </c>
      <c r="E4" s="111" t="s">
        <v>224</v>
      </c>
      <c r="F4" s="11" t="s">
        <v>155</v>
      </c>
      <c r="G4" s="111" t="s">
        <v>156</v>
      </c>
      <c r="H4" s="111" t="s">
        <v>157</v>
      </c>
      <c r="I4" s="111" t="s">
        <v>187</v>
      </c>
      <c r="J4" s="111" t="s">
        <v>188</v>
      </c>
      <c r="K4" s="111" t="s">
        <v>160</v>
      </c>
      <c r="L4" s="111" t="s">
        <v>161</v>
      </c>
      <c r="M4" s="112" t="s">
        <v>225</v>
      </c>
      <c r="N4" s="113"/>
      <c r="O4" s="114"/>
      <c r="P4" s="114"/>
      <c r="Q4" s="114"/>
      <c r="R4" s="114"/>
      <c r="S4" s="114"/>
      <c r="T4" s="115"/>
      <c r="U4" s="115"/>
      <c r="V4" s="115"/>
      <c r="W4" s="114"/>
      <c r="X4" s="114"/>
      <c r="Y4" s="116"/>
    </row>
    <row r="5" ht="25.5" customHeight="1" spans="1:25">
      <c r="A5" s="117"/>
      <c r="B5" s="118"/>
      <c r="C5" s="119"/>
      <c r="D5" s="120"/>
      <c r="E5" s="121"/>
      <c r="F5" s="122"/>
      <c r="G5" s="123"/>
      <c r="H5" s="123"/>
      <c r="I5" s="123"/>
      <c r="J5" s="123"/>
      <c r="K5" s="123"/>
      <c r="L5" s="123"/>
      <c r="M5" s="124" t="s">
        <v>49</v>
      </c>
      <c r="N5" s="125" t="s">
        <v>226</v>
      </c>
      <c r="O5" s="126"/>
      <c r="P5" s="127"/>
      <c r="Q5" s="125" t="s">
        <v>53</v>
      </c>
      <c r="R5" s="126"/>
      <c r="S5" s="127"/>
      <c r="T5" s="114" t="s">
        <v>54</v>
      </c>
      <c r="U5" s="128" t="s">
        <v>227</v>
      </c>
      <c r="V5" s="116"/>
      <c r="W5" s="114" t="s">
        <v>228</v>
      </c>
      <c r="X5" s="128"/>
      <c r="Y5" s="116"/>
    </row>
    <row r="6" ht="42.75" customHeight="1" spans="1:25">
      <c r="A6" s="129"/>
      <c r="B6" s="130"/>
      <c r="C6" s="130"/>
      <c r="D6" s="131"/>
      <c r="E6" s="132"/>
      <c r="F6" s="133"/>
      <c r="G6" s="129"/>
      <c r="H6" s="129"/>
      <c r="I6" s="129"/>
      <c r="J6" s="129"/>
      <c r="K6" s="129"/>
      <c r="L6" s="129"/>
      <c r="M6" s="132"/>
      <c r="N6" s="134" t="s">
        <v>51</v>
      </c>
      <c r="O6" s="134" t="s">
        <v>229</v>
      </c>
      <c r="P6" s="134" t="s">
        <v>230</v>
      </c>
      <c r="Q6" s="134" t="s">
        <v>51</v>
      </c>
      <c r="R6" s="134" t="s">
        <v>229</v>
      </c>
      <c r="S6" s="134" t="s">
        <v>230</v>
      </c>
      <c r="T6" s="134" t="s">
        <v>51</v>
      </c>
      <c r="U6" s="134" t="s">
        <v>229</v>
      </c>
      <c r="V6" s="134" t="s">
        <v>230</v>
      </c>
      <c r="W6" s="134" t="s">
        <v>51</v>
      </c>
      <c r="X6" s="134" t="s">
        <v>229</v>
      </c>
      <c r="Y6" s="134" t="s">
        <v>230</v>
      </c>
    </row>
    <row r="7" ht="17.25" customHeight="1" spans="1:25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47">
        <v>15</v>
      </c>
      <c r="P7" s="47">
        <v>16</v>
      </c>
      <c r="Q7" s="47">
        <v>17</v>
      </c>
      <c r="R7" s="47">
        <v>18</v>
      </c>
      <c r="S7" s="47">
        <v>19</v>
      </c>
      <c r="T7" s="47">
        <v>20</v>
      </c>
      <c r="U7" s="47">
        <v>21</v>
      </c>
      <c r="V7" s="47">
        <v>22</v>
      </c>
      <c r="W7" s="47">
        <v>23</v>
      </c>
      <c r="X7" s="47">
        <v>24</v>
      </c>
      <c r="Y7" s="47">
        <v>25</v>
      </c>
    </row>
    <row r="8" ht="19.5" customHeight="1" spans="1:25">
      <c r="A8" s="25" t="s">
        <v>63</v>
      </c>
      <c r="B8" s="26" t="s">
        <v>63</v>
      </c>
      <c r="C8" s="25" t="s">
        <v>201</v>
      </c>
      <c r="D8" s="26" t="s">
        <v>202</v>
      </c>
      <c r="E8" s="135" t="s">
        <v>204</v>
      </c>
      <c r="F8" s="135" t="s">
        <v>202</v>
      </c>
      <c r="G8" s="25" t="s">
        <v>99</v>
      </c>
      <c r="H8" s="25" t="s">
        <v>94</v>
      </c>
      <c r="I8" s="25" t="s">
        <v>205</v>
      </c>
      <c r="J8" s="25" t="s">
        <v>206</v>
      </c>
      <c r="K8" s="25" t="s">
        <v>207</v>
      </c>
      <c r="L8" s="25" t="s">
        <v>206</v>
      </c>
      <c r="M8" s="24">
        <v>1812000</v>
      </c>
      <c r="N8" s="24">
        <v>1812000</v>
      </c>
      <c r="O8" s="24">
        <v>1812000</v>
      </c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19.5" customHeight="1" spans="1:25">
      <c r="A9" s="25" t="s">
        <v>63</v>
      </c>
      <c r="B9" s="26" t="s">
        <v>63</v>
      </c>
      <c r="C9" s="25" t="s">
        <v>208</v>
      </c>
      <c r="D9" s="26" t="s">
        <v>209</v>
      </c>
      <c r="E9" s="135" t="s">
        <v>204</v>
      </c>
      <c r="F9" s="135" t="s">
        <v>209</v>
      </c>
      <c r="G9" s="25" t="s">
        <v>93</v>
      </c>
      <c r="H9" s="25" t="s">
        <v>94</v>
      </c>
      <c r="I9" s="25" t="s">
        <v>166</v>
      </c>
      <c r="J9" s="25" t="s">
        <v>167</v>
      </c>
      <c r="K9" s="25" t="s">
        <v>168</v>
      </c>
      <c r="L9" s="25" t="s">
        <v>169</v>
      </c>
      <c r="M9" s="24">
        <v>145800</v>
      </c>
      <c r="N9" s="24">
        <v>145800</v>
      </c>
      <c r="O9" s="24">
        <v>145800</v>
      </c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9.5" customHeight="1" spans="1:25">
      <c r="A10" s="25" t="s">
        <v>63</v>
      </c>
      <c r="B10" s="26" t="s">
        <v>63</v>
      </c>
      <c r="C10" s="25" t="s">
        <v>208</v>
      </c>
      <c r="D10" s="26" t="s">
        <v>209</v>
      </c>
      <c r="E10" s="135" t="s">
        <v>204</v>
      </c>
      <c r="F10" s="135" t="s">
        <v>209</v>
      </c>
      <c r="G10" s="25" t="s">
        <v>93</v>
      </c>
      <c r="H10" s="25" t="s">
        <v>94</v>
      </c>
      <c r="I10" s="25" t="s">
        <v>205</v>
      </c>
      <c r="J10" s="25" t="s">
        <v>206</v>
      </c>
      <c r="K10" s="25" t="s">
        <v>207</v>
      </c>
      <c r="L10" s="25" t="s">
        <v>206</v>
      </c>
      <c r="M10" s="24">
        <v>150000</v>
      </c>
      <c r="N10" s="24">
        <v>150000</v>
      </c>
      <c r="O10" s="24">
        <v>150000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ht="19.5" customHeight="1" spans="1:25">
      <c r="A11" s="25" t="s">
        <v>63</v>
      </c>
      <c r="B11" s="26" t="s">
        <v>63</v>
      </c>
      <c r="C11" s="25" t="s">
        <v>208</v>
      </c>
      <c r="D11" s="26" t="s">
        <v>210</v>
      </c>
      <c r="E11" s="135" t="s">
        <v>204</v>
      </c>
      <c r="F11" s="135" t="s">
        <v>210</v>
      </c>
      <c r="G11" s="25" t="s">
        <v>93</v>
      </c>
      <c r="H11" s="25" t="s">
        <v>94</v>
      </c>
      <c r="I11" s="25" t="s">
        <v>205</v>
      </c>
      <c r="J11" s="25" t="s">
        <v>206</v>
      </c>
      <c r="K11" s="25" t="s">
        <v>207</v>
      </c>
      <c r="L11" s="25" t="s">
        <v>206</v>
      </c>
      <c r="M11" s="24">
        <v>90000</v>
      </c>
      <c r="N11" s="24">
        <v>90000</v>
      </c>
      <c r="O11" s="24">
        <v>90000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ht="19.5" customHeight="1" spans="1:25">
      <c r="A12" s="25" t="s">
        <v>63</v>
      </c>
      <c r="B12" s="26" t="s">
        <v>63</v>
      </c>
      <c r="C12" s="25" t="s">
        <v>208</v>
      </c>
      <c r="D12" s="26" t="s">
        <v>210</v>
      </c>
      <c r="E12" s="135" t="s">
        <v>204</v>
      </c>
      <c r="F12" s="135" t="s">
        <v>210</v>
      </c>
      <c r="G12" s="25" t="s">
        <v>93</v>
      </c>
      <c r="H12" s="25" t="s">
        <v>94</v>
      </c>
      <c r="I12" s="25" t="s">
        <v>180</v>
      </c>
      <c r="J12" s="25" t="s">
        <v>181</v>
      </c>
      <c r="K12" s="25" t="s">
        <v>182</v>
      </c>
      <c r="L12" s="25" t="s">
        <v>181</v>
      </c>
      <c r="M12" s="24">
        <v>127500</v>
      </c>
      <c r="N12" s="24">
        <v>127500</v>
      </c>
      <c r="O12" s="24">
        <v>127500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ht="19.5" customHeight="1" spans="1:25">
      <c r="A13" s="25" t="s">
        <v>63</v>
      </c>
      <c r="B13" s="26" t="s">
        <v>63</v>
      </c>
      <c r="C13" s="25" t="s">
        <v>211</v>
      </c>
      <c r="D13" s="26" t="s">
        <v>212</v>
      </c>
      <c r="E13" s="135" t="s">
        <v>204</v>
      </c>
      <c r="F13" s="135" t="s">
        <v>212</v>
      </c>
      <c r="G13" s="25" t="s">
        <v>93</v>
      </c>
      <c r="H13" s="25" t="s">
        <v>94</v>
      </c>
      <c r="I13" s="25" t="s">
        <v>205</v>
      </c>
      <c r="J13" s="25" t="s">
        <v>206</v>
      </c>
      <c r="K13" s="25" t="s">
        <v>207</v>
      </c>
      <c r="L13" s="25" t="s">
        <v>206</v>
      </c>
      <c r="M13" s="24">
        <v>247950</v>
      </c>
      <c r="N13" s="24">
        <v>247950</v>
      </c>
      <c r="O13" s="24">
        <v>247950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ht="19.5" customHeight="1" spans="1:25">
      <c r="A14" s="25" t="s">
        <v>63</v>
      </c>
      <c r="B14" s="26" t="s">
        <v>63</v>
      </c>
      <c r="C14" s="25" t="s">
        <v>208</v>
      </c>
      <c r="D14" s="26" t="s">
        <v>213</v>
      </c>
      <c r="E14" s="135" t="s">
        <v>204</v>
      </c>
      <c r="F14" s="135" t="s">
        <v>213</v>
      </c>
      <c r="G14" s="25" t="s">
        <v>93</v>
      </c>
      <c r="H14" s="25" t="s">
        <v>94</v>
      </c>
      <c r="I14" s="25" t="s">
        <v>166</v>
      </c>
      <c r="J14" s="25" t="s">
        <v>167</v>
      </c>
      <c r="K14" s="25" t="s">
        <v>168</v>
      </c>
      <c r="L14" s="25" t="s">
        <v>169</v>
      </c>
      <c r="M14" s="24">
        <v>63150</v>
      </c>
      <c r="N14" s="24">
        <v>63150</v>
      </c>
      <c r="O14" s="24">
        <v>63150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ht="19.5" customHeight="1" spans="1:25">
      <c r="A15" s="25" t="s">
        <v>63</v>
      </c>
      <c r="B15" s="26" t="s">
        <v>63</v>
      </c>
      <c r="C15" s="25" t="s">
        <v>208</v>
      </c>
      <c r="D15" s="26" t="s">
        <v>213</v>
      </c>
      <c r="E15" s="135" t="s">
        <v>204</v>
      </c>
      <c r="F15" s="135" t="s">
        <v>213</v>
      </c>
      <c r="G15" s="25" t="s">
        <v>93</v>
      </c>
      <c r="H15" s="25" t="s">
        <v>94</v>
      </c>
      <c r="I15" s="25" t="s">
        <v>205</v>
      </c>
      <c r="J15" s="25" t="s">
        <v>206</v>
      </c>
      <c r="K15" s="25" t="s">
        <v>207</v>
      </c>
      <c r="L15" s="25" t="s">
        <v>206</v>
      </c>
      <c r="M15" s="24">
        <v>150000</v>
      </c>
      <c r="N15" s="24">
        <v>150000</v>
      </c>
      <c r="O15" s="24">
        <v>150000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ht="19.5" customHeight="1" spans="1:25">
      <c r="A16" s="25" t="s">
        <v>63</v>
      </c>
      <c r="B16" s="26" t="s">
        <v>63</v>
      </c>
      <c r="C16" s="25" t="s">
        <v>208</v>
      </c>
      <c r="D16" s="26" t="s">
        <v>214</v>
      </c>
      <c r="E16" s="135" t="s">
        <v>204</v>
      </c>
      <c r="F16" s="135" t="s">
        <v>214</v>
      </c>
      <c r="G16" s="25" t="s">
        <v>99</v>
      </c>
      <c r="H16" s="25" t="s">
        <v>94</v>
      </c>
      <c r="I16" s="25" t="s">
        <v>215</v>
      </c>
      <c r="J16" s="25" t="s">
        <v>216</v>
      </c>
      <c r="K16" s="25" t="s">
        <v>217</v>
      </c>
      <c r="L16" s="25" t="s">
        <v>218</v>
      </c>
      <c r="M16" s="24">
        <v>7001.1</v>
      </c>
      <c r="N16" s="24">
        <v>7001.1</v>
      </c>
      <c r="O16" s="24">
        <v>7001.1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ht="19.5" customHeight="1" spans="1:25">
      <c r="A17" s="25" t="s">
        <v>63</v>
      </c>
      <c r="B17" s="26" t="s">
        <v>63</v>
      </c>
      <c r="C17" s="25" t="s">
        <v>211</v>
      </c>
      <c r="D17" s="26" t="s">
        <v>219</v>
      </c>
      <c r="E17" s="135" t="s">
        <v>204</v>
      </c>
      <c r="F17" s="135" t="s">
        <v>219</v>
      </c>
      <c r="G17" s="25" t="s">
        <v>99</v>
      </c>
      <c r="H17" s="25" t="s">
        <v>94</v>
      </c>
      <c r="I17" s="25" t="s">
        <v>166</v>
      </c>
      <c r="J17" s="25" t="s">
        <v>167</v>
      </c>
      <c r="K17" s="25" t="s">
        <v>168</v>
      </c>
      <c r="L17" s="25" t="s">
        <v>169</v>
      </c>
      <c r="M17" s="24">
        <v>95021.4</v>
      </c>
      <c r="N17" s="24">
        <v>95021.4</v>
      </c>
      <c r="O17" s="24">
        <v>95021.4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ht="19.5" customHeight="1" spans="1:25">
      <c r="A18" s="25" t="s">
        <v>63</v>
      </c>
      <c r="B18" s="26" t="s">
        <v>63</v>
      </c>
      <c r="C18" s="25" t="s">
        <v>208</v>
      </c>
      <c r="D18" s="26" t="s">
        <v>220</v>
      </c>
      <c r="E18" s="135" t="s">
        <v>204</v>
      </c>
      <c r="F18" s="135" t="s">
        <v>220</v>
      </c>
      <c r="G18" s="25" t="s">
        <v>99</v>
      </c>
      <c r="H18" s="25" t="s">
        <v>94</v>
      </c>
      <c r="I18" s="25" t="s">
        <v>180</v>
      </c>
      <c r="J18" s="25" t="s">
        <v>181</v>
      </c>
      <c r="K18" s="25" t="s">
        <v>182</v>
      </c>
      <c r="L18" s="25" t="s">
        <v>181</v>
      </c>
      <c r="M18" s="24">
        <v>111577.5</v>
      </c>
      <c r="N18" s="24">
        <v>111577.5</v>
      </c>
      <c r="O18" s="24">
        <v>111577.5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ht="19.5" customHeight="1" spans="1:25">
      <c r="A19" s="25" t="s">
        <v>63</v>
      </c>
      <c r="B19" s="26" t="s">
        <v>63</v>
      </c>
      <c r="C19" s="25" t="s">
        <v>211</v>
      </c>
      <c r="D19" s="26" t="s">
        <v>221</v>
      </c>
      <c r="E19" s="135" t="s">
        <v>204</v>
      </c>
      <c r="F19" s="135" t="s">
        <v>221</v>
      </c>
      <c r="G19" s="25" t="s">
        <v>93</v>
      </c>
      <c r="H19" s="25" t="s">
        <v>94</v>
      </c>
      <c r="I19" s="25" t="s">
        <v>180</v>
      </c>
      <c r="J19" s="25" t="s">
        <v>181</v>
      </c>
      <c r="K19" s="25" t="s">
        <v>182</v>
      </c>
      <c r="L19" s="25" t="s">
        <v>181</v>
      </c>
      <c r="M19" s="24">
        <v>95000</v>
      </c>
      <c r="N19" s="24">
        <v>95000</v>
      </c>
      <c r="O19" s="24">
        <v>95000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ht="19.5" customHeight="1" spans="1:25">
      <c r="A20" s="25" t="s">
        <v>63</v>
      </c>
      <c r="B20" s="26" t="s">
        <v>63</v>
      </c>
      <c r="C20" s="25" t="s">
        <v>211</v>
      </c>
      <c r="D20" s="26" t="s">
        <v>222</v>
      </c>
      <c r="E20" s="135" t="s">
        <v>204</v>
      </c>
      <c r="F20" s="135" t="s">
        <v>222</v>
      </c>
      <c r="G20" s="25" t="s">
        <v>93</v>
      </c>
      <c r="H20" s="25" t="s">
        <v>94</v>
      </c>
      <c r="I20" s="25" t="s">
        <v>166</v>
      </c>
      <c r="J20" s="25" t="s">
        <v>167</v>
      </c>
      <c r="K20" s="25" t="s">
        <v>168</v>
      </c>
      <c r="L20" s="25" t="s">
        <v>169</v>
      </c>
      <c r="M20" s="24">
        <v>5000</v>
      </c>
      <c r="N20" s="24">
        <v>5000</v>
      </c>
      <c r="O20" s="24">
        <v>5000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ht="19.5" customHeight="1" spans="1:25">
      <c r="A21" s="136" t="s">
        <v>49</v>
      </c>
      <c r="B21" s="137"/>
      <c r="C21" s="137"/>
      <c r="D21" s="137"/>
      <c r="E21" s="137"/>
      <c r="F21" s="137"/>
      <c r="G21" s="138"/>
      <c r="H21" s="138"/>
      <c r="I21" s="138"/>
      <c r="J21" s="138"/>
      <c r="K21" s="138"/>
      <c r="L21" s="139"/>
      <c r="M21" s="24">
        <v>3100000</v>
      </c>
      <c r="N21" s="24">
        <v>3100000</v>
      </c>
      <c r="O21" s="24">
        <v>3100000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</row>
  </sheetData>
  <mergeCells count="21">
    <mergeCell ref="A2:Y2"/>
    <mergeCell ref="A3:C3"/>
    <mergeCell ref="M4:Y4"/>
    <mergeCell ref="N5:P5"/>
    <mergeCell ref="Q5:S5"/>
    <mergeCell ref="T5:V5"/>
    <mergeCell ref="W5:Y5"/>
    <mergeCell ref="A21:L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</mergeCells>
  <pageMargins left="0.751388888888889" right="0" top="1" bottom="1" header="0.5" footer="0.5"/>
  <pageSetup paperSize="9" scale="2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V12"/>
  <sheetViews>
    <sheetView showZeros="0" topLeftCell="H1" workbookViewId="0">
      <selection activeCell="A15" sqref="A1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4.425" customWidth="1"/>
    <col min="5" max="5" width="21.2833333333333" customWidth="1"/>
    <col min="6" max="6" width="21.7083333333333" customWidth="1"/>
    <col min="7" max="7" width="35.2833333333333" customWidth="1"/>
    <col min="8" max="8" width="7.70833333333333" customWidth="1"/>
    <col min="9" max="9" width="11.1416666666667" customWidth="1"/>
    <col min="10" max="10" width="13.2833333333333" customWidth="1"/>
    <col min="11" max="20" width="20" customWidth="1"/>
    <col min="21" max="21" width="19.85" customWidth="1"/>
    <col min="22" max="22" width="20" customWidth="1"/>
  </cols>
  <sheetData>
    <row r="1" ht="15.75" customHeight="1" spans="1:22">
      <c r="A1" s="1"/>
      <c r="B1" s="50"/>
      <c r="C1" s="50"/>
      <c r="D1" s="50"/>
      <c r="E1" s="50"/>
      <c r="T1" s="81"/>
      <c r="U1" s="81"/>
      <c r="V1" s="82"/>
    </row>
    <row r="2" ht="41.25" customHeight="1" spans="1:22">
      <c r="A2" s="55" t="str">
        <f>"2026"&amp;"年部门政府采购预算表"</f>
        <v>2026年部门政府采购预算表</v>
      </c>
      <c r="B2" s="34"/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34"/>
      <c r="P2" s="4"/>
      <c r="Q2" s="4"/>
      <c r="R2" s="34"/>
      <c r="S2" s="4"/>
      <c r="T2" s="34"/>
      <c r="U2" s="34"/>
      <c r="V2" s="4"/>
    </row>
    <row r="3" ht="18.75" customHeight="1" spans="1:22">
      <c r="A3" s="83" t="str">
        <f>"单位名称："&amp;"中共昆明经济技术开发区（自贸试验区昆明片区）机关委员会"</f>
        <v>单位名称：中共昆明经济技术开发区（自贸试验区昆明片区）机关委员会</v>
      </c>
      <c r="B3" s="59"/>
      <c r="C3" s="50"/>
      <c r="D3" s="50"/>
      <c r="E3" s="50"/>
      <c r="F3" s="84"/>
      <c r="G3" s="84"/>
      <c r="H3" s="84"/>
      <c r="I3" s="84"/>
      <c r="J3" s="84"/>
      <c r="K3" s="84"/>
      <c r="L3" s="84"/>
      <c r="M3" s="84"/>
      <c r="N3" s="84"/>
      <c r="T3" s="61"/>
      <c r="U3" s="61"/>
      <c r="V3" s="85" t="s">
        <v>0</v>
      </c>
    </row>
    <row r="4" ht="15.75" customHeight="1" spans="1:22">
      <c r="A4" s="62" t="s">
        <v>152</v>
      </c>
      <c r="B4" s="63" t="s">
        <v>153</v>
      </c>
      <c r="C4" s="86" t="s">
        <v>154</v>
      </c>
      <c r="D4" s="86" t="s">
        <v>156</v>
      </c>
      <c r="E4" s="86" t="s">
        <v>157</v>
      </c>
      <c r="F4" s="87" t="s">
        <v>231</v>
      </c>
      <c r="G4" s="87" t="s">
        <v>232</v>
      </c>
      <c r="H4" s="87" t="s">
        <v>233</v>
      </c>
      <c r="I4" s="87" t="s">
        <v>234</v>
      </c>
      <c r="J4" s="87" t="s">
        <v>235</v>
      </c>
      <c r="K4" s="88" t="s">
        <v>236</v>
      </c>
      <c r="L4" s="88"/>
      <c r="M4" s="88"/>
      <c r="N4" s="88"/>
      <c r="O4" s="89"/>
      <c r="P4" s="88"/>
      <c r="Q4" s="88"/>
      <c r="R4" s="90"/>
      <c r="S4" s="88"/>
      <c r="T4" s="89"/>
      <c r="U4" s="90"/>
      <c r="V4" s="91"/>
    </row>
    <row r="5" ht="17.25" customHeight="1" spans="1:22">
      <c r="A5" s="62"/>
      <c r="B5" s="63"/>
      <c r="C5" s="92"/>
      <c r="D5" s="92"/>
      <c r="E5" s="92"/>
      <c r="F5" s="93"/>
      <c r="G5" s="93"/>
      <c r="H5" s="93"/>
      <c r="I5" s="93"/>
      <c r="J5" s="93"/>
      <c r="K5" s="93" t="s">
        <v>49</v>
      </c>
      <c r="L5" s="93" t="s">
        <v>52</v>
      </c>
      <c r="M5" s="93" t="s">
        <v>53</v>
      </c>
      <c r="N5" s="93" t="s">
        <v>54</v>
      </c>
      <c r="O5" s="94" t="s">
        <v>55</v>
      </c>
      <c r="P5" s="95" t="s">
        <v>237</v>
      </c>
      <c r="Q5" s="95"/>
      <c r="R5" s="96"/>
      <c r="S5" s="95"/>
      <c r="T5" s="97"/>
      <c r="U5" s="98"/>
      <c r="V5" s="93" t="s">
        <v>238</v>
      </c>
    </row>
    <row r="6" ht="54" customHeight="1" spans="1:22">
      <c r="A6" s="68"/>
      <c r="B6" s="98"/>
      <c r="C6" s="98"/>
      <c r="D6" s="98"/>
      <c r="E6" s="98"/>
      <c r="F6" s="99"/>
      <c r="G6" s="99"/>
      <c r="H6" s="99"/>
      <c r="I6" s="99"/>
      <c r="J6" s="99"/>
      <c r="K6" s="99"/>
      <c r="L6" s="99" t="s">
        <v>51</v>
      </c>
      <c r="M6" s="99"/>
      <c r="N6" s="99"/>
      <c r="O6" s="100"/>
      <c r="P6" s="99" t="s">
        <v>51</v>
      </c>
      <c r="Q6" s="99" t="s">
        <v>57</v>
      </c>
      <c r="R6" s="98" t="s">
        <v>59</v>
      </c>
      <c r="S6" s="99" t="s">
        <v>239</v>
      </c>
      <c r="T6" s="100" t="s">
        <v>60</v>
      </c>
      <c r="U6" s="98" t="s">
        <v>61</v>
      </c>
      <c r="V6" s="99"/>
    </row>
    <row r="7" ht="18" customHeight="1" spans="1:22">
      <c r="A7" s="101">
        <v>1</v>
      </c>
      <c r="B7" s="65" t="s">
        <v>75</v>
      </c>
      <c r="C7" s="70" t="s">
        <v>76</v>
      </c>
      <c r="D7" s="70" t="s">
        <v>77</v>
      </c>
      <c r="E7" s="65" t="s">
        <v>78</v>
      </c>
      <c r="F7" s="70" t="s">
        <v>79</v>
      </c>
      <c r="G7" s="70" t="s">
        <v>80</v>
      </c>
      <c r="H7" s="70" t="s">
        <v>81</v>
      </c>
      <c r="I7" s="70" t="s">
        <v>82</v>
      </c>
      <c r="J7" s="70" t="s">
        <v>83</v>
      </c>
      <c r="K7" s="70" t="s">
        <v>84</v>
      </c>
      <c r="L7" s="70" t="s">
        <v>85</v>
      </c>
      <c r="M7" s="70" t="s">
        <v>86</v>
      </c>
      <c r="N7" s="70" t="s">
        <v>87</v>
      </c>
      <c r="O7" s="70" t="s">
        <v>88</v>
      </c>
      <c r="P7" s="70" t="s">
        <v>189</v>
      </c>
      <c r="Q7" s="70" t="s">
        <v>190</v>
      </c>
      <c r="R7" s="65" t="s">
        <v>191</v>
      </c>
      <c r="S7" s="70" t="s">
        <v>192</v>
      </c>
      <c r="T7" s="70" t="s">
        <v>193</v>
      </c>
      <c r="U7" s="22" t="s">
        <v>194</v>
      </c>
      <c r="V7" s="22" t="s">
        <v>195</v>
      </c>
    </row>
    <row r="8" ht="21" customHeight="1" spans="1:22">
      <c r="A8" s="72" t="s">
        <v>63</v>
      </c>
      <c r="B8" s="73" t="s">
        <v>63</v>
      </c>
      <c r="C8" s="73" t="s">
        <v>214</v>
      </c>
      <c r="D8" s="73" t="s">
        <v>99</v>
      </c>
      <c r="E8" s="73" t="s">
        <v>94</v>
      </c>
      <c r="F8" s="72" t="s">
        <v>240</v>
      </c>
      <c r="G8" s="72" t="s">
        <v>241</v>
      </c>
      <c r="H8" s="72" t="s">
        <v>242</v>
      </c>
      <c r="I8" s="102">
        <v>1</v>
      </c>
      <c r="J8" s="74">
        <v>4690</v>
      </c>
      <c r="K8" s="74">
        <v>4690</v>
      </c>
      <c r="L8" s="74">
        <v>4690</v>
      </c>
      <c r="M8" s="74"/>
      <c r="N8" s="74"/>
      <c r="O8" s="75"/>
      <c r="P8" s="74"/>
      <c r="Q8" s="74"/>
      <c r="R8" s="75"/>
      <c r="S8" s="74"/>
      <c r="T8" s="75"/>
      <c r="U8" s="75"/>
      <c r="V8" s="77"/>
    </row>
    <row r="9" ht="21" customHeight="1" spans="1:22">
      <c r="A9" s="72" t="s">
        <v>63</v>
      </c>
      <c r="B9" s="73" t="s">
        <v>63</v>
      </c>
      <c r="C9" s="73" t="s">
        <v>214</v>
      </c>
      <c r="D9" s="73" t="s">
        <v>99</v>
      </c>
      <c r="E9" s="73" t="s">
        <v>94</v>
      </c>
      <c r="F9" s="72" t="s">
        <v>243</v>
      </c>
      <c r="G9" s="72" t="s">
        <v>244</v>
      </c>
      <c r="H9" s="72" t="s">
        <v>242</v>
      </c>
      <c r="I9" s="102">
        <v>1</v>
      </c>
      <c r="J9" s="74">
        <v>1510</v>
      </c>
      <c r="K9" s="74">
        <v>1510</v>
      </c>
      <c r="L9" s="74">
        <v>1510</v>
      </c>
      <c r="M9" s="74"/>
      <c r="N9" s="74"/>
      <c r="O9" s="75"/>
      <c r="P9" s="74"/>
      <c r="Q9" s="74"/>
      <c r="R9" s="75"/>
      <c r="S9" s="74"/>
      <c r="T9" s="75"/>
      <c r="U9" s="75"/>
      <c r="V9" s="28"/>
    </row>
    <row r="10" ht="21" customHeight="1" spans="1:22">
      <c r="A10" s="72" t="s">
        <v>63</v>
      </c>
      <c r="B10" s="73" t="s">
        <v>63</v>
      </c>
      <c r="C10" s="73" t="s">
        <v>214</v>
      </c>
      <c r="D10" s="73" t="s">
        <v>99</v>
      </c>
      <c r="E10" s="73" t="s">
        <v>94</v>
      </c>
      <c r="F10" s="72" t="s">
        <v>245</v>
      </c>
      <c r="G10" s="72" t="s">
        <v>245</v>
      </c>
      <c r="H10" s="72" t="s">
        <v>242</v>
      </c>
      <c r="I10" s="102">
        <v>1</v>
      </c>
      <c r="J10" s="74">
        <v>800</v>
      </c>
      <c r="K10" s="74">
        <v>800</v>
      </c>
      <c r="L10" s="74">
        <v>800</v>
      </c>
      <c r="M10" s="74"/>
      <c r="N10" s="74"/>
      <c r="O10" s="75"/>
      <c r="P10" s="74"/>
      <c r="Q10" s="74"/>
      <c r="R10" s="75"/>
      <c r="S10" s="74"/>
      <c r="T10" s="75"/>
      <c r="U10" s="75"/>
      <c r="V10" s="28"/>
    </row>
    <row r="11" ht="21" customHeight="1" spans="1:22">
      <c r="A11" s="72" t="s">
        <v>63</v>
      </c>
      <c r="B11" s="73" t="s">
        <v>63</v>
      </c>
      <c r="C11" s="73" t="s">
        <v>183</v>
      </c>
      <c r="D11" s="73" t="s">
        <v>97</v>
      </c>
      <c r="E11" s="73" t="s">
        <v>98</v>
      </c>
      <c r="F11" s="72" t="s">
        <v>246</v>
      </c>
      <c r="G11" s="72" t="s">
        <v>247</v>
      </c>
      <c r="H11" s="72" t="s">
        <v>248</v>
      </c>
      <c r="I11" s="102">
        <v>1</v>
      </c>
      <c r="J11" s="74">
        <v>20000</v>
      </c>
      <c r="K11" s="74">
        <v>20000</v>
      </c>
      <c r="L11" s="74">
        <v>20000</v>
      </c>
      <c r="M11" s="74"/>
      <c r="N11" s="74"/>
      <c r="O11" s="75"/>
      <c r="P11" s="74"/>
      <c r="Q11" s="74"/>
      <c r="R11" s="75"/>
      <c r="S11" s="74"/>
      <c r="T11" s="75"/>
      <c r="U11" s="75"/>
      <c r="V11" s="28"/>
    </row>
    <row r="12" ht="21" customHeight="1" spans="1:22">
      <c r="A12" s="78" t="s">
        <v>136</v>
      </c>
      <c r="B12" s="65"/>
      <c r="C12" s="65"/>
      <c r="D12" s="65"/>
      <c r="E12" s="65"/>
      <c r="F12" s="70"/>
      <c r="G12" s="70"/>
      <c r="H12" s="70"/>
      <c r="I12" s="78"/>
      <c r="J12" s="65"/>
      <c r="K12" s="75">
        <v>27000</v>
      </c>
      <c r="L12" s="75">
        <v>27000</v>
      </c>
      <c r="M12" s="103"/>
      <c r="N12" s="75"/>
      <c r="O12" s="75"/>
      <c r="P12" s="75"/>
      <c r="Q12" s="75"/>
      <c r="R12" s="75"/>
      <c r="S12" s="75"/>
      <c r="T12" s="75"/>
      <c r="U12" s="75"/>
      <c r="V12" s="76"/>
    </row>
  </sheetData>
  <mergeCells count="21">
    <mergeCell ref="A2:V2"/>
    <mergeCell ref="A3:J3"/>
    <mergeCell ref="K4:V4"/>
    <mergeCell ref="P5:U5"/>
    <mergeCell ref="A12:J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V5:V6"/>
  </mergeCells>
  <pageMargins left="0.751388888888889" right="0" top="1" bottom="1" header="0.5" footer="0.5"/>
  <pageSetup paperSize="9" scale="2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21"/>
  <sheetViews>
    <sheetView showZeros="0" workbookViewId="0">
      <selection activeCell="A15" sqref="A15"/>
    </sheetView>
  </sheetViews>
  <sheetFormatPr defaultColWidth="9.14166666666667" defaultRowHeight="14.25" customHeight="1"/>
  <cols>
    <col min="1" max="3" width="39.1416666666667" customWidth="1"/>
    <col min="4" max="4" width="27.575" customWidth="1"/>
    <col min="5" max="5" width="17.575" customWidth="1"/>
    <col min="6" max="6" width="28.1416666666667" customWidth="1"/>
    <col min="7" max="8" width="39.1416666666667" customWidth="1"/>
    <col min="9" max="17" width="20.425" customWidth="1"/>
    <col min="18" max="19" width="20.2833333333333" customWidth="1"/>
    <col min="20" max="20" width="20.425" customWidth="1"/>
  </cols>
  <sheetData>
    <row r="1" ht="16.5" customHeight="1" spans="1:20">
      <c r="A1" s="49"/>
      <c r="B1" s="50"/>
      <c r="C1" s="50"/>
      <c r="D1" s="50"/>
      <c r="E1" s="50"/>
      <c r="F1" s="51"/>
      <c r="G1" s="51"/>
      <c r="H1" s="51"/>
      <c r="I1" s="51"/>
      <c r="J1" s="51"/>
      <c r="K1" s="51"/>
      <c r="L1" s="51"/>
      <c r="M1" s="52"/>
      <c r="N1" s="51"/>
      <c r="O1" s="51"/>
      <c r="P1" s="50"/>
      <c r="Q1" s="51"/>
      <c r="R1" s="53"/>
      <c r="S1" s="54"/>
      <c r="T1" s="54"/>
    </row>
    <row r="2" ht="41.25" customHeight="1" spans="1:20">
      <c r="A2" s="55" t="str">
        <f>"2026"&amp;"年部门政府购买服务预算表"</f>
        <v>2026年部门政府购买服务预算表</v>
      </c>
      <c r="B2" s="34"/>
      <c r="C2" s="34"/>
      <c r="D2" s="34"/>
      <c r="E2" s="34"/>
      <c r="F2" s="56"/>
      <c r="G2" s="56"/>
      <c r="H2" s="56"/>
      <c r="I2" s="56"/>
      <c r="J2" s="56"/>
      <c r="K2" s="56"/>
      <c r="L2" s="56"/>
      <c r="M2" s="57"/>
      <c r="N2" s="56"/>
      <c r="O2" s="56"/>
      <c r="P2" s="34"/>
      <c r="Q2" s="56"/>
      <c r="R2" s="57"/>
      <c r="S2" s="34"/>
      <c r="T2" s="56"/>
    </row>
    <row r="3" ht="18.75" customHeight="1" spans="1:20">
      <c r="A3" s="58" t="str">
        <f>"单位名称："&amp;"中共昆明经济技术开发区（自贸试验区昆明片区）机关委员会"</f>
        <v>单位名称：中共昆明经济技术开发区（自贸试验区昆明片区）机关委员会</v>
      </c>
      <c r="B3" s="59"/>
      <c r="C3" s="50"/>
      <c r="D3" s="50"/>
      <c r="E3" s="50"/>
      <c r="F3" s="51"/>
      <c r="G3" s="51"/>
      <c r="H3" s="51"/>
      <c r="I3" s="51"/>
      <c r="J3" s="51"/>
      <c r="K3" s="51"/>
      <c r="L3" s="51"/>
      <c r="M3" s="52"/>
      <c r="N3" s="51"/>
      <c r="O3" s="51"/>
      <c r="P3" s="50"/>
      <c r="Q3" s="51"/>
      <c r="R3" s="60"/>
      <c r="S3" s="61"/>
      <c r="T3" s="61" t="s">
        <v>0</v>
      </c>
    </row>
    <row r="4" ht="15.75" customHeight="1" spans="1:20">
      <c r="A4" s="62" t="s">
        <v>152</v>
      </c>
      <c r="B4" s="63" t="s">
        <v>153</v>
      </c>
      <c r="C4" s="64" t="s">
        <v>154</v>
      </c>
      <c r="D4" s="65" t="s">
        <v>249</v>
      </c>
      <c r="E4" s="65" t="s">
        <v>156</v>
      </c>
      <c r="F4" s="66" t="s">
        <v>157</v>
      </c>
      <c r="G4" s="66" t="s">
        <v>250</v>
      </c>
      <c r="H4" s="66" t="s">
        <v>251</v>
      </c>
      <c r="I4" s="66" t="s">
        <v>236</v>
      </c>
      <c r="J4" s="66"/>
      <c r="K4" s="66"/>
      <c r="L4" s="66"/>
      <c r="M4" s="67"/>
      <c r="N4" s="66"/>
      <c r="O4" s="66"/>
      <c r="P4" s="65"/>
      <c r="Q4" s="66"/>
      <c r="R4" s="67"/>
      <c r="S4" s="65"/>
      <c r="T4" s="66"/>
    </row>
    <row r="5" ht="17.25" customHeight="1" spans="1:20">
      <c r="A5" s="62"/>
      <c r="B5" s="63"/>
      <c r="C5" s="64"/>
      <c r="D5" s="65"/>
      <c r="E5" s="65"/>
      <c r="F5" s="66"/>
      <c r="G5" s="66"/>
      <c r="H5" s="66"/>
      <c r="I5" s="66" t="s">
        <v>49</v>
      </c>
      <c r="J5" s="66" t="s">
        <v>52</v>
      </c>
      <c r="K5" s="66" t="s">
        <v>252</v>
      </c>
      <c r="L5" s="66" t="s">
        <v>54</v>
      </c>
      <c r="M5" s="67" t="s">
        <v>253</v>
      </c>
      <c r="N5" s="66" t="s">
        <v>237</v>
      </c>
      <c r="O5" s="66"/>
      <c r="P5" s="65"/>
      <c r="Q5" s="66"/>
      <c r="R5" s="67"/>
      <c r="S5" s="65"/>
      <c r="T5" s="66" t="s">
        <v>238</v>
      </c>
    </row>
    <row r="6" ht="54" customHeight="1" spans="1:20">
      <c r="A6" s="68"/>
      <c r="B6" s="69"/>
      <c r="C6" s="65"/>
      <c r="D6" s="65"/>
      <c r="E6" s="65"/>
      <c r="F6" s="66"/>
      <c r="G6" s="66"/>
      <c r="H6" s="66"/>
      <c r="I6" s="66"/>
      <c r="J6" s="66" t="s">
        <v>51</v>
      </c>
      <c r="K6" s="66"/>
      <c r="L6" s="66"/>
      <c r="M6" s="67"/>
      <c r="N6" s="66" t="s">
        <v>51</v>
      </c>
      <c r="O6" s="66" t="s">
        <v>57</v>
      </c>
      <c r="P6" s="65" t="s">
        <v>59</v>
      </c>
      <c r="Q6" s="66" t="s">
        <v>58</v>
      </c>
      <c r="R6" s="67" t="s">
        <v>60</v>
      </c>
      <c r="S6" s="65" t="s">
        <v>61</v>
      </c>
      <c r="T6" s="66"/>
    </row>
    <row r="7" ht="17.25" customHeight="1" spans="1:20">
      <c r="A7" s="70">
        <v>1</v>
      </c>
      <c r="B7" s="65">
        <v>2</v>
      </c>
      <c r="C7" s="70">
        <v>3</v>
      </c>
      <c r="D7" s="70">
        <v>4</v>
      </c>
      <c r="E7" s="65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  <c r="S7" s="71">
        <v>19</v>
      </c>
      <c r="T7" s="71">
        <v>20</v>
      </c>
    </row>
    <row r="8" ht="21" customHeight="1" spans="1:20">
      <c r="A8" s="72" t="s">
        <v>63</v>
      </c>
      <c r="B8" s="73" t="s">
        <v>63</v>
      </c>
      <c r="C8" s="73" t="s">
        <v>202</v>
      </c>
      <c r="D8" s="73" t="s">
        <v>68</v>
      </c>
      <c r="E8" s="73" t="s">
        <v>89</v>
      </c>
      <c r="F8" s="72" t="s">
        <v>90</v>
      </c>
      <c r="G8" s="72" t="s">
        <v>254</v>
      </c>
      <c r="H8" s="72" t="s">
        <v>255</v>
      </c>
      <c r="I8" s="74">
        <v>252000</v>
      </c>
      <c r="J8" s="74">
        <v>252000</v>
      </c>
      <c r="K8" s="74"/>
      <c r="L8" s="74"/>
      <c r="M8" s="75"/>
      <c r="N8" s="74"/>
      <c r="O8" s="74"/>
      <c r="P8" s="76"/>
      <c r="Q8" s="74"/>
      <c r="R8" s="75"/>
      <c r="S8" s="75"/>
      <c r="T8" s="77"/>
    </row>
    <row r="9" ht="21" customHeight="1" spans="1:20">
      <c r="A9" s="72" t="s">
        <v>63</v>
      </c>
      <c r="B9" s="73" t="s">
        <v>63</v>
      </c>
      <c r="C9" s="73" t="s">
        <v>209</v>
      </c>
      <c r="D9" s="73" t="s">
        <v>68</v>
      </c>
      <c r="E9" s="73" t="s">
        <v>89</v>
      </c>
      <c r="F9" s="72" t="s">
        <v>90</v>
      </c>
      <c r="G9" s="72" t="s">
        <v>256</v>
      </c>
      <c r="H9" s="72" t="s">
        <v>257</v>
      </c>
      <c r="I9" s="74">
        <v>120000</v>
      </c>
      <c r="J9" s="74">
        <v>120000</v>
      </c>
      <c r="K9" s="74"/>
      <c r="L9" s="74"/>
      <c r="M9" s="75"/>
      <c r="N9" s="74"/>
      <c r="O9" s="74"/>
      <c r="P9" s="76"/>
      <c r="Q9" s="74"/>
      <c r="R9" s="75"/>
      <c r="S9" s="75"/>
      <c r="T9" s="28"/>
    </row>
    <row r="10" ht="21" customHeight="1" spans="1:20">
      <c r="A10" s="72" t="s">
        <v>63</v>
      </c>
      <c r="B10" s="73" t="s">
        <v>63</v>
      </c>
      <c r="C10" s="73" t="s">
        <v>209</v>
      </c>
      <c r="D10" s="73" t="s">
        <v>68</v>
      </c>
      <c r="E10" s="73" t="s">
        <v>89</v>
      </c>
      <c r="F10" s="72" t="s">
        <v>90</v>
      </c>
      <c r="G10" s="72" t="s">
        <v>258</v>
      </c>
      <c r="H10" s="72" t="s">
        <v>259</v>
      </c>
      <c r="I10" s="74">
        <v>30000</v>
      </c>
      <c r="J10" s="74">
        <v>30000</v>
      </c>
      <c r="K10" s="74"/>
      <c r="L10" s="74"/>
      <c r="M10" s="75"/>
      <c r="N10" s="74"/>
      <c r="O10" s="74"/>
      <c r="P10" s="76"/>
      <c r="Q10" s="74"/>
      <c r="R10" s="75"/>
      <c r="S10" s="75"/>
      <c r="T10" s="28"/>
    </row>
    <row r="11" ht="21" customHeight="1" spans="1:20">
      <c r="A11" s="72" t="s">
        <v>63</v>
      </c>
      <c r="B11" s="73" t="s">
        <v>63</v>
      </c>
      <c r="C11" s="73" t="s">
        <v>210</v>
      </c>
      <c r="D11" s="73" t="s">
        <v>68</v>
      </c>
      <c r="E11" s="73" t="s">
        <v>89</v>
      </c>
      <c r="F11" s="72" t="s">
        <v>90</v>
      </c>
      <c r="G11" s="72" t="s">
        <v>260</v>
      </c>
      <c r="H11" s="72" t="s">
        <v>261</v>
      </c>
      <c r="I11" s="74">
        <v>40000</v>
      </c>
      <c r="J11" s="74">
        <v>40000</v>
      </c>
      <c r="K11" s="74"/>
      <c r="L11" s="74"/>
      <c r="M11" s="75"/>
      <c r="N11" s="74"/>
      <c r="O11" s="74"/>
      <c r="P11" s="76"/>
      <c r="Q11" s="74"/>
      <c r="R11" s="75"/>
      <c r="S11" s="75"/>
      <c r="T11" s="28"/>
    </row>
    <row r="12" ht="21" customHeight="1" spans="1:20">
      <c r="A12" s="72" t="s">
        <v>63</v>
      </c>
      <c r="B12" s="73" t="s">
        <v>63</v>
      </c>
      <c r="C12" s="73" t="s">
        <v>210</v>
      </c>
      <c r="D12" s="73" t="s">
        <v>68</v>
      </c>
      <c r="E12" s="73" t="s">
        <v>89</v>
      </c>
      <c r="F12" s="72" t="s">
        <v>90</v>
      </c>
      <c r="G12" s="72" t="s">
        <v>262</v>
      </c>
      <c r="H12" s="72" t="s">
        <v>263</v>
      </c>
      <c r="I12" s="74">
        <v>50000</v>
      </c>
      <c r="J12" s="74">
        <v>50000</v>
      </c>
      <c r="K12" s="74"/>
      <c r="L12" s="74"/>
      <c r="M12" s="75"/>
      <c r="N12" s="74"/>
      <c r="O12" s="74"/>
      <c r="P12" s="76"/>
      <c r="Q12" s="74"/>
      <c r="R12" s="75"/>
      <c r="S12" s="75"/>
      <c r="T12" s="28"/>
    </row>
    <row r="13" ht="21" customHeight="1" spans="1:20">
      <c r="A13" s="72" t="s">
        <v>63</v>
      </c>
      <c r="B13" s="73" t="s">
        <v>63</v>
      </c>
      <c r="C13" s="73" t="s">
        <v>212</v>
      </c>
      <c r="D13" s="73" t="s">
        <v>68</v>
      </c>
      <c r="E13" s="73" t="s">
        <v>89</v>
      </c>
      <c r="F13" s="72" t="s">
        <v>90</v>
      </c>
      <c r="G13" s="72" t="s">
        <v>264</v>
      </c>
      <c r="H13" s="72" t="s">
        <v>265</v>
      </c>
      <c r="I13" s="74">
        <v>70000</v>
      </c>
      <c r="J13" s="74">
        <v>70000</v>
      </c>
      <c r="K13" s="74"/>
      <c r="L13" s="74"/>
      <c r="M13" s="75"/>
      <c r="N13" s="74"/>
      <c r="O13" s="74"/>
      <c r="P13" s="76"/>
      <c r="Q13" s="74"/>
      <c r="R13" s="75"/>
      <c r="S13" s="75"/>
      <c r="T13" s="28"/>
    </row>
    <row r="14" ht="21" customHeight="1" spans="1:20">
      <c r="A14" s="72" t="s">
        <v>63</v>
      </c>
      <c r="B14" s="73" t="s">
        <v>63</v>
      </c>
      <c r="C14" s="73" t="s">
        <v>212</v>
      </c>
      <c r="D14" s="73" t="s">
        <v>68</v>
      </c>
      <c r="E14" s="73" t="s">
        <v>89</v>
      </c>
      <c r="F14" s="72" t="s">
        <v>90</v>
      </c>
      <c r="G14" s="72" t="s">
        <v>266</v>
      </c>
      <c r="H14" s="72" t="s">
        <v>257</v>
      </c>
      <c r="I14" s="74">
        <v>150000</v>
      </c>
      <c r="J14" s="74">
        <v>150000</v>
      </c>
      <c r="K14" s="74"/>
      <c r="L14" s="74"/>
      <c r="M14" s="75"/>
      <c r="N14" s="74"/>
      <c r="O14" s="74"/>
      <c r="P14" s="76"/>
      <c r="Q14" s="74"/>
      <c r="R14" s="75"/>
      <c r="S14" s="75"/>
      <c r="T14" s="28"/>
    </row>
    <row r="15" ht="21" customHeight="1" spans="1:20">
      <c r="A15" s="72" t="s">
        <v>63</v>
      </c>
      <c r="B15" s="73" t="s">
        <v>63</v>
      </c>
      <c r="C15" s="73" t="s">
        <v>212</v>
      </c>
      <c r="D15" s="73" t="s">
        <v>68</v>
      </c>
      <c r="E15" s="73" t="s">
        <v>89</v>
      </c>
      <c r="F15" s="72" t="s">
        <v>90</v>
      </c>
      <c r="G15" s="72" t="s">
        <v>267</v>
      </c>
      <c r="H15" s="72" t="s">
        <v>268</v>
      </c>
      <c r="I15" s="74">
        <v>27950</v>
      </c>
      <c r="J15" s="74">
        <v>27950</v>
      </c>
      <c r="K15" s="74"/>
      <c r="L15" s="74"/>
      <c r="M15" s="75"/>
      <c r="N15" s="74"/>
      <c r="O15" s="74"/>
      <c r="P15" s="76"/>
      <c r="Q15" s="74"/>
      <c r="R15" s="75"/>
      <c r="S15" s="75"/>
      <c r="T15" s="28"/>
    </row>
    <row r="16" ht="21" customHeight="1" spans="1:20">
      <c r="A16" s="72" t="s">
        <v>63</v>
      </c>
      <c r="B16" s="73" t="s">
        <v>63</v>
      </c>
      <c r="C16" s="73" t="s">
        <v>213</v>
      </c>
      <c r="D16" s="73" t="s">
        <v>68</v>
      </c>
      <c r="E16" s="73" t="s">
        <v>89</v>
      </c>
      <c r="F16" s="72" t="s">
        <v>90</v>
      </c>
      <c r="G16" s="72" t="s">
        <v>269</v>
      </c>
      <c r="H16" s="72" t="s">
        <v>265</v>
      </c>
      <c r="I16" s="74">
        <v>40000</v>
      </c>
      <c r="J16" s="74">
        <v>40000</v>
      </c>
      <c r="K16" s="74"/>
      <c r="L16" s="74"/>
      <c r="M16" s="75"/>
      <c r="N16" s="74"/>
      <c r="O16" s="74"/>
      <c r="P16" s="76"/>
      <c r="Q16" s="74"/>
      <c r="R16" s="75"/>
      <c r="S16" s="75"/>
      <c r="T16" s="28"/>
    </row>
    <row r="17" ht="21" customHeight="1" spans="1:20">
      <c r="A17" s="72" t="s">
        <v>63</v>
      </c>
      <c r="B17" s="73" t="s">
        <v>63</v>
      </c>
      <c r="C17" s="73" t="s">
        <v>213</v>
      </c>
      <c r="D17" s="73" t="s">
        <v>68</v>
      </c>
      <c r="E17" s="73" t="s">
        <v>89</v>
      </c>
      <c r="F17" s="72" t="s">
        <v>90</v>
      </c>
      <c r="G17" s="72" t="s">
        <v>270</v>
      </c>
      <c r="H17" s="72" t="s">
        <v>265</v>
      </c>
      <c r="I17" s="74">
        <v>60000</v>
      </c>
      <c r="J17" s="74">
        <v>60000</v>
      </c>
      <c r="K17" s="74"/>
      <c r="L17" s="74"/>
      <c r="M17" s="75"/>
      <c r="N17" s="74"/>
      <c r="O17" s="74"/>
      <c r="P17" s="76"/>
      <c r="Q17" s="74"/>
      <c r="R17" s="75"/>
      <c r="S17" s="75"/>
      <c r="T17" s="28"/>
    </row>
    <row r="18" ht="21" customHeight="1" spans="1:20">
      <c r="A18" s="72" t="s">
        <v>63</v>
      </c>
      <c r="B18" s="73" t="s">
        <v>63</v>
      </c>
      <c r="C18" s="73" t="s">
        <v>213</v>
      </c>
      <c r="D18" s="73" t="s">
        <v>68</v>
      </c>
      <c r="E18" s="73" t="s">
        <v>89</v>
      </c>
      <c r="F18" s="72" t="s">
        <v>90</v>
      </c>
      <c r="G18" s="72" t="s">
        <v>271</v>
      </c>
      <c r="H18" s="72" t="s">
        <v>272</v>
      </c>
      <c r="I18" s="74">
        <v>50000</v>
      </c>
      <c r="J18" s="74">
        <v>50000</v>
      </c>
      <c r="K18" s="74"/>
      <c r="L18" s="74"/>
      <c r="M18" s="75"/>
      <c r="N18" s="74"/>
      <c r="O18" s="74"/>
      <c r="P18" s="76"/>
      <c r="Q18" s="74"/>
      <c r="R18" s="75"/>
      <c r="S18" s="75"/>
      <c r="T18" s="28"/>
    </row>
    <row r="19" ht="21" customHeight="1" spans="1:20">
      <c r="A19" s="72" t="s">
        <v>63</v>
      </c>
      <c r="B19" s="73" t="s">
        <v>63</v>
      </c>
      <c r="C19" s="73" t="s">
        <v>219</v>
      </c>
      <c r="D19" s="73" t="s">
        <v>68</v>
      </c>
      <c r="E19" s="73" t="s">
        <v>89</v>
      </c>
      <c r="F19" s="72" t="s">
        <v>90</v>
      </c>
      <c r="G19" s="72" t="s">
        <v>273</v>
      </c>
      <c r="H19" s="72" t="s">
        <v>272</v>
      </c>
      <c r="I19" s="74">
        <v>50000</v>
      </c>
      <c r="J19" s="74">
        <v>50000</v>
      </c>
      <c r="K19" s="74"/>
      <c r="L19" s="74"/>
      <c r="M19" s="75"/>
      <c r="N19" s="74"/>
      <c r="O19" s="74"/>
      <c r="P19" s="76"/>
      <c r="Q19" s="74"/>
      <c r="R19" s="75"/>
      <c r="S19" s="75"/>
      <c r="T19" s="28"/>
    </row>
    <row r="20" ht="21" customHeight="1" spans="1:20">
      <c r="A20" s="72" t="s">
        <v>63</v>
      </c>
      <c r="B20" s="73" t="s">
        <v>63</v>
      </c>
      <c r="C20" s="73" t="s">
        <v>183</v>
      </c>
      <c r="D20" s="73" t="s">
        <v>67</v>
      </c>
      <c r="E20" s="73" t="s">
        <v>89</v>
      </c>
      <c r="F20" s="72" t="s">
        <v>90</v>
      </c>
      <c r="G20" s="72" t="s">
        <v>247</v>
      </c>
      <c r="H20" s="72" t="s">
        <v>274</v>
      </c>
      <c r="I20" s="74">
        <v>20000</v>
      </c>
      <c r="J20" s="74">
        <v>20000</v>
      </c>
      <c r="K20" s="74"/>
      <c r="L20" s="74"/>
      <c r="M20" s="75"/>
      <c r="N20" s="74"/>
      <c r="O20" s="74"/>
      <c r="P20" s="76"/>
      <c r="Q20" s="74"/>
      <c r="R20" s="75"/>
      <c r="S20" s="75"/>
      <c r="T20" s="28"/>
    </row>
    <row r="21" ht="21" customHeight="1" spans="1:20">
      <c r="A21" s="78" t="s">
        <v>136</v>
      </c>
      <c r="B21" s="73"/>
      <c r="C21" s="73"/>
      <c r="D21" s="73"/>
      <c r="E21" s="73"/>
      <c r="F21" s="79"/>
      <c r="G21" s="79"/>
      <c r="H21" s="80"/>
      <c r="I21" s="75">
        <v>959950</v>
      </c>
      <c r="J21" s="75">
        <v>959950</v>
      </c>
      <c r="K21" s="75"/>
      <c r="L21" s="75"/>
      <c r="M21" s="75"/>
      <c r="N21" s="75"/>
      <c r="O21" s="75"/>
      <c r="P21" s="76"/>
      <c r="Q21" s="75"/>
      <c r="R21" s="75"/>
      <c r="S21" s="75"/>
      <c r="T21" s="76"/>
    </row>
  </sheetData>
  <mergeCells count="20">
    <mergeCell ref="A2:T2"/>
    <mergeCell ref="A3:H3"/>
    <mergeCell ref="I3:S3"/>
    <mergeCell ref="I4:T4"/>
    <mergeCell ref="N5:S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T5:T6"/>
  </mergeCells>
  <pageMargins left="0.751388888888889" right="0" top="1" bottom="1" header="0.5" footer="0.5"/>
  <pageSetup paperSize="9" scale="27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1"/>
  <sheetViews>
    <sheetView showZeros="0" workbookViewId="0">
      <selection activeCell="A12" sqref="A12:A1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:10">
      <c r="A1" s="1"/>
      <c r="J1" s="32"/>
    </row>
    <row r="2" ht="39.75" customHeight="1" spans="1:10">
      <c r="A2" s="33" t="str">
        <f>"2026"&amp;"年部门项目支出绩效目标表（本级）"</f>
        <v>2026年部门项目支出绩效目标表（本级）</v>
      </c>
      <c r="B2" s="4"/>
      <c r="C2" s="4"/>
      <c r="D2" s="4"/>
      <c r="E2" s="4"/>
      <c r="F2" s="34"/>
      <c r="G2" s="4"/>
      <c r="H2" s="34"/>
      <c r="I2" s="34"/>
      <c r="J2" s="4"/>
    </row>
    <row r="3" ht="17.25" customHeight="1" spans="1:10">
      <c r="A3" s="5" t="str">
        <f>"单位名称："&amp;"中共昆明经济技术开发区（自贸试验区昆明片区）机关委员会"</f>
        <v>单位名称：中共昆明经济技术开发区（自贸试验区昆明片区）机关委员会</v>
      </c>
      <c r="B3" s="1"/>
    </row>
    <row r="4" ht="44.25" customHeight="1" spans="1:10">
      <c r="A4" s="35" t="s">
        <v>154</v>
      </c>
      <c r="B4" s="35" t="s">
        <v>275</v>
      </c>
      <c r="C4" s="36" t="s">
        <v>276</v>
      </c>
      <c r="D4" s="37" t="s">
        <v>277</v>
      </c>
      <c r="E4" s="37" t="s">
        <v>278</v>
      </c>
      <c r="F4" s="38" t="s">
        <v>279</v>
      </c>
      <c r="G4" s="37" t="s">
        <v>280</v>
      </c>
      <c r="H4" s="38" t="s">
        <v>281</v>
      </c>
      <c r="I4" s="38" t="s">
        <v>282</v>
      </c>
      <c r="J4" s="37" t="s">
        <v>283</v>
      </c>
    </row>
    <row r="5" ht="18.75" customHeight="1" spans="1:10">
      <c r="A5" s="39">
        <v>1</v>
      </c>
      <c r="B5" s="39">
        <v>2</v>
      </c>
      <c r="C5" s="40">
        <v>3</v>
      </c>
      <c r="D5" s="41">
        <v>4</v>
      </c>
      <c r="E5" s="41">
        <v>5</v>
      </c>
      <c r="F5" s="42">
        <v>6</v>
      </c>
      <c r="G5" s="41">
        <v>7</v>
      </c>
      <c r="H5" s="42">
        <v>8</v>
      </c>
      <c r="I5" s="42">
        <v>9</v>
      </c>
      <c r="J5" s="41">
        <v>10</v>
      </c>
    </row>
    <row r="6" ht="27.75" customHeight="1" spans="1:10">
      <c r="A6" s="43" t="s">
        <v>63</v>
      </c>
      <c r="B6" s="44"/>
      <c r="C6" s="45"/>
      <c r="D6" s="45"/>
      <c r="E6" s="46"/>
      <c r="F6" s="47"/>
      <c r="G6" s="46"/>
      <c r="H6" s="47"/>
      <c r="I6" s="47"/>
      <c r="J6" s="46"/>
    </row>
    <row r="7" ht="30" customHeight="1" spans="1:10">
      <c r="A7" s="48" t="s">
        <v>202</v>
      </c>
      <c r="B7" s="28" t="s">
        <v>284</v>
      </c>
      <c r="C7" s="28" t="s">
        <v>285</v>
      </c>
      <c r="D7" s="28" t="s">
        <v>286</v>
      </c>
      <c r="E7" s="28" t="s">
        <v>287</v>
      </c>
      <c r="F7" s="28" t="s">
        <v>288</v>
      </c>
      <c r="G7" s="28" t="s">
        <v>289</v>
      </c>
      <c r="H7" s="28" t="s">
        <v>290</v>
      </c>
      <c r="I7" s="28" t="s">
        <v>291</v>
      </c>
      <c r="J7" s="28" t="s">
        <v>292</v>
      </c>
    </row>
    <row r="8" ht="30" customHeight="1" spans="1:10">
      <c r="A8" s="48" t="s">
        <v>202</v>
      </c>
      <c r="B8" s="28" t="s">
        <v>284</v>
      </c>
      <c r="C8" s="28" t="s">
        <v>285</v>
      </c>
      <c r="D8" s="28" t="s">
        <v>293</v>
      </c>
      <c r="E8" s="28" t="s">
        <v>294</v>
      </c>
      <c r="F8" s="28" t="s">
        <v>288</v>
      </c>
      <c r="G8" s="28" t="s">
        <v>295</v>
      </c>
      <c r="H8" s="28" t="s">
        <v>296</v>
      </c>
      <c r="I8" s="28" t="s">
        <v>291</v>
      </c>
      <c r="J8" s="28" t="s">
        <v>297</v>
      </c>
    </row>
    <row r="9" ht="30" customHeight="1" spans="1:10">
      <c r="A9" s="48" t="s">
        <v>202</v>
      </c>
      <c r="B9" s="28" t="s">
        <v>284</v>
      </c>
      <c r="C9" s="28" t="s">
        <v>285</v>
      </c>
      <c r="D9" s="28" t="s">
        <v>298</v>
      </c>
      <c r="E9" s="28" t="s">
        <v>299</v>
      </c>
      <c r="F9" s="28" t="s">
        <v>300</v>
      </c>
      <c r="G9" s="28" t="s">
        <v>301</v>
      </c>
      <c r="H9" s="28" t="s">
        <v>302</v>
      </c>
      <c r="I9" s="28" t="s">
        <v>303</v>
      </c>
      <c r="J9" s="28" t="s">
        <v>304</v>
      </c>
    </row>
    <row r="10" ht="30" customHeight="1" spans="1:10">
      <c r="A10" s="48" t="s">
        <v>202</v>
      </c>
      <c r="B10" s="28" t="s">
        <v>284</v>
      </c>
      <c r="C10" s="28" t="s">
        <v>305</v>
      </c>
      <c r="D10" s="28" t="s">
        <v>306</v>
      </c>
      <c r="E10" s="28" t="s">
        <v>307</v>
      </c>
      <c r="F10" s="28" t="s">
        <v>288</v>
      </c>
      <c r="G10" s="28" t="s">
        <v>308</v>
      </c>
      <c r="H10" s="28" t="s">
        <v>309</v>
      </c>
      <c r="I10" s="28" t="s">
        <v>303</v>
      </c>
      <c r="J10" s="28" t="s">
        <v>310</v>
      </c>
    </row>
    <row r="11" ht="30" customHeight="1" spans="1:10">
      <c r="A11" s="48" t="s">
        <v>202</v>
      </c>
      <c r="B11" s="28" t="s">
        <v>284</v>
      </c>
      <c r="C11" s="28" t="s">
        <v>311</v>
      </c>
      <c r="D11" s="28" t="s">
        <v>312</v>
      </c>
      <c r="E11" s="28" t="s">
        <v>313</v>
      </c>
      <c r="F11" s="28" t="s">
        <v>288</v>
      </c>
      <c r="G11" s="28" t="s">
        <v>295</v>
      </c>
      <c r="H11" s="28" t="s">
        <v>296</v>
      </c>
      <c r="I11" s="28" t="s">
        <v>291</v>
      </c>
      <c r="J11" s="28" t="s">
        <v>310</v>
      </c>
    </row>
    <row r="12" ht="30" customHeight="1" spans="1:10">
      <c r="A12" s="48" t="s">
        <v>214</v>
      </c>
      <c r="B12" s="28" t="s">
        <v>314</v>
      </c>
      <c r="C12" s="28" t="s">
        <v>285</v>
      </c>
      <c r="D12" s="28" t="s">
        <v>286</v>
      </c>
      <c r="E12" s="28" t="s">
        <v>315</v>
      </c>
      <c r="F12" s="28" t="s">
        <v>288</v>
      </c>
      <c r="G12" s="28" t="s">
        <v>76</v>
      </c>
      <c r="H12" s="28" t="s">
        <v>316</v>
      </c>
      <c r="I12" s="28" t="s">
        <v>291</v>
      </c>
      <c r="J12" s="28" t="s">
        <v>317</v>
      </c>
    </row>
    <row r="13" ht="30" customHeight="1" spans="1:10">
      <c r="A13" s="48" t="s">
        <v>214</v>
      </c>
      <c r="B13" s="28" t="s">
        <v>314</v>
      </c>
      <c r="C13" s="28" t="s">
        <v>285</v>
      </c>
      <c r="D13" s="28" t="s">
        <v>293</v>
      </c>
      <c r="E13" s="28" t="s">
        <v>318</v>
      </c>
      <c r="F13" s="28" t="s">
        <v>288</v>
      </c>
      <c r="G13" s="28" t="s">
        <v>295</v>
      </c>
      <c r="H13" s="28" t="s">
        <v>296</v>
      </c>
      <c r="I13" s="28" t="s">
        <v>291</v>
      </c>
      <c r="J13" s="28" t="s">
        <v>319</v>
      </c>
    </row>
    <row r="14" ht="30" customHeight="1" spans="1:10">
      <c r="A14" s="48" t="s">
        <v>214</v>
      </c>
      <c r="B14" s="28" t="s">
        <v>314</v>
      </c>
      <c r="C14" s="28" t="s">
        <v>285</v>
      </c>
      <c r="D14" s="28" t="s">
        <v>293</v>
      </c>
      <c r="E14" s="28" t="s">
        <v>320</v>
      </c>
      <c r="F14" s="28" t="s">
        <v>288</v>
      </c>
      <c r="G14" s="28" t="s">
        <v>295</v>
      </c>
      <c r="H14" s="28" t="s">
        <v>296</v>
      </c>
      <c r="I14" s="28" t="s">
        <v>291</v>
      </c>
      <c r="J14" s="28" t="s">
        <v>321</v>
      </c>
    </row>
    <row r="15" ht="30" customHeight="1" spans="1:10">
      <c r="A15" s="48" t="s">
        <v>214</v>
      </c>
      <c r="B15" s="28" t="s">
        <v>314</v>
      </c>
      <c r="C15" s="28" t="s">
        <v>285</v>
      </c>
      <c r="D15" s="28" t="s">
        <v>298</v>
      </c>
      <c r="E15" s="28" t="s">
        <v>322</v>
      </c>
      <c r="F15" s="28" t="s">
        <v>323</v>
      </c>
      <c r="G15" s="28" t="s">
        <v>301</v>
      </c>
      <c r="H15" s="28" t="s">
        <v>302</v>
      </c>
      <c r="I15" s="28" t="s">
        <v>291</v>
      </c>
      <c r="J15" s="28" t="s">
        <v>324</v>
      </c>
    </row>
    <row r="16" ht="30" customHeight="1" spans="1:10">
      <c r="A16" s="48" t="s">
        <v>214</v>
      </c>
      <c r="B16" s="28" t="s">
        <v>314</v>
      </c>
      <c r="C16" s="28" t="s">
        <v>305</v>
      </c>
      <c r="D16" s="28" t="s">
        <v>306</v>
      </c>
      <c r="E16" s="28" t="s">
        <v>325</v>
      </c>
      <c r="F16" s="28" t="s">
        <v>300</v>
      </c>
      <c r="G16" s="28" t="s">
        <v>325</v>
      </c>
      <c r="H16" s="28" t="s">
        <v>309</v>
      </c>
      <c r="I16" s="28" t="s">
        <v>291</v>
      </c>
      <c r="J16" s="28" t="s">
        <v>326</v>
      </c>
    </row>
    <row r="17" ht="30" customHeight="1" spans="1:10">
      <c r="A17" s="48" t="s">
        <v>214</v>
      </c>
      <c r="B17" s="28" t="s">
        <v>314</v>
      </c>
      <c r="C17" s="28" t="s">
        <v>305</v>
      </c>
      <c r="D17" s="28" t="s">
        <v>327</v>
      </c>
      <c r="E17" s="28" t="s">
        <v>328</v>
      </c>
      <c r="F17" s="28" t="s">
        <v>288</v>
      </c>
      <c r="G17" s="28" t="s">
        <v>78</v>
      </c>
      <c r="H17" s="28" t="s">
        <v>302</v>
      </c>
      <c r="I17" s="28" t="s">
        <v>291</v>
      </c>
      <c r="J17" s="28" t="s">
        <v>329</v>
      </c>
    </row>
    <row r="18" ht="30" customHeight="1" spans="1:10">
      <c r="A18" s="48" t="s">
        <v>214</v>
      </c>
      <c r="B18" s="28" t="s">
        <v>314</v>
      </c>
      <c r="C18" s="28" t="s">
        <v>311</v>
      </c>
      <c r="D18" s="28" t="s">
        <v>312</v>
      </c>
      <c r="E18" s="28" t="s">
        <v>330</v>
      </c>
      <c r="F18" s="28" t="s">
        <v>288</v>
      </c>
      <c r="G18" s="28" t="s">
        <v>295</v>
      </c>
      <c r="H18" s="28" t="s">
        <v>296</v>
      </c>
      <c r="I18" s="28" t="s">
        <v>291</v>
      </c>
      <c r="J18" s="28" t="s">
        <v>331</v>
      </c>
    </row>
    <row r="19" ht="30" customHeight="1" spans="1:10">
      <c r="A19" s="48" t="s">
        <v>213</v>
      </c>
      <c r="B19" s="28" t="s">
        <v>332</v>
      </c>
      <c r="C19" s="28" t="s">
        <v>285</v>
      </c>
      <c r="D19" s="28" t="s">
        <v>286</v>
      </c>
      <c r="E19" s="28" t="s">
        <v>333</v>
      </c>
      <c r="F19" s="28" t="s">
        <v>288</v>
      </c>
      <c r="G19" s="28" t="s">
        <v>74</v>
      </c>
      <c r="H19" s="28" t="s">
        <v>334</v>
      </c>
      <c r="I19" s="28" t="s">
        <v>291</v>
      </c>
      <c r="J19" s="28" t="s">
        <v>335</v>
      </c>
    </row>
    <row r="20" ht="30" customHeight="1" spans="1:10">
      <c r="A20" s="48" t="s">
        <v>213</v>
      </c>
      <c r="B20" s="28" t="s">
        <v>332</v>
      </c>
      <c r="C20" s="28" t="s">
        <v>285</v>
      </c>
      <c r="D20" s="28" t="s">
        <v>286</v>
      </c>
      <c r="E20" s="28" t="s">
        <v>336</v>
      </c>
      <c r="F20" s="28" t="s">
        <v>288</v>
      </c>
      <c r="G20" s="28" t="s">
        <v>75</v>
      </c>
      <c r="H20" s="28" t="s">
        <v>337</v>
      </c>
      <c r="I20" s="28" t="s">
        <v>291</v>
      </c>
      <c r="J20" s="28" t="s">
        <v>338</v>
      </c>
    </row>
    <row r="21" ht="30" customHeight="1" spans="1:10">
      <c r="A21" s="48" t="s">
        <v>213</v>
      </c>
      <c r="B21" s="28" t="s">
        <v>332</v>
      </c>
      <c r="C21" s="28" t="s">
        <v>285</v>
      </c>
      <c r="D21" s="28" t="s">
        <v>286</v>
      </c>
      <c r="E21" s="28" t="s">
        <v>339</v>
      </c>
      <c r="F21" s="28" t="s">
        <v>288</v>
      </c>
      <c r="G21" s="28" t="s">
        <v>75</v>
      </c>
      <c r="H21" s="28" t="s">
        <v>334</v>
      </c>
      <c r="I21" s="28" t="s">
        <v>291</v>
      </c>
      <c r="J21" s="28" t="s">
        <v>340</v>
      </c>
    </row>
    <row r="22" ht="30" customHeight="1" spans="1:10">
      <c r="A22" s="48" t="s">
        <v>213</v>
      </c>
      <c r="B22" s="28" t="s">
        <v>332</v>
      </c>
      <c r="C22" s="28" t="s">
        <v>285</v>
      </c>
      <c r="D22" s="28" t="s">
        <v>286</v>
      </c>
      <c r="E22" s="28" t="s">
        <v>341</v>
      </c>
      <c r="F22" s="28" t="s">
        <v>288</v>
      </c>
      <c r="G22" s="28" t="s">
        <v>75</v>
      </c>
      <c r="H22" s="28" t="s">
        <v>337</v>
      </c>
      <c r="I22" s="28" t="s">
        <v>291</v>
      </c>
      <c r="J22" s="28" t="s">
        <v>342</v>
      </c>
    </row>
    <row r="23" ht="30" customHeight="1" spans="1:10">
      <c r="A23" s="48" t="s">
        <v>213</v>
      </c>
      <c r="B23" s="28" t="s">
        <v>332</v>
      </c>
      <c r="C23" s="28" t="s">
        <v>285</v>
      </c>
      <c r="D23" s="28" t="s">
        <v>286</v>
      </c>
      <c r="E23" s="28" t="s">
        <v>343</v>
      </c>
      <c r="F23" s="28" t="s">
        <v>288</v>
      </c>
      <c r="G23" s="28" t="s">
        <v>74</v>
      </c>
      <c r="H23" s="28" t="s">
        <v>334</v>
      </c>
      <c r="I23" s="28" t="s">
        <v>291</v>
      </c>
      <c r="J23" s="28" t="s">
        <v>344</v>
      </c>
    </row>
    <row r="24" ht="30" customHeight="1" spans="1:10">
      <c r="A24" s="48" t="s">
        <v>213</v>
      </c>
      <c r="B24" s="28" t="s">
        <v>332</v>
      </c>
      <c r="C24" s="28" t="s">
        <v>285</v>
      </c>
      <c r="D24" s="28" t="s">
        <v>293</v>
      </c>
      <c r="E24" s="28" t="s">
        <v>345</v>
      </c>
      <c r="F24" s="28" t="s">
        <v>288</v>
      </c>
      <c r="G24" s="28" t="s">
        <v>346</v>
      </c>
      <c r="H24" s="28" t="s">
        <v>296</v>
      </c>
      <c r="I24" s="28" t="s">
        <v>291</v>
      </c>
      <c r="J24" s="28" t="s">
        <v>347</v>
      </c>
    </row>
    <row r="25" ht="30" customHeight="1" spans="1:10">
      <c r="A25" s="48" t="s">
        <v>213</v>
      </c>
      <c r="B25" s="28" t="s">
        <v>332</v>
      </c>
      <c r="C25" s="28" t="s">
        <v>285</v>
      </c>
      <c r="D25" s="28" t="s">
        <v>298</v>
      </c>
      <c r="E25" s="28" t="s">
        <v>348</v>
      </c>
      <c r="F25" s="28" t="s">
        <v>300</v>
      </c>
      <c r="G25" s="28" t="s">
        <v>301</v>
      </c>
      <c r="H25" s="28" t="s">
        <v>309</v>
      </c>
      <c r="I25" s="28" t="s">
        <v>303</v>
      </c>
      <c r="J25" s="28" t="s">
        <v>349</v>
      </c>
    </row>
    <row r="26" ht="30" customHeight="1" spans="1:10">
      <c r="A26" s="48" t="s">
        <v>213</v>
      </c>
      <c r="B26" s="28" t="s">
        <v>332</v>
      </c>
      <c r="C26" s="28" t="s">
        <v>305</v>
      </c>
      <c r="D26" s="28" t="s">
        <v>306</v>
      </c>
      <c r="E26" s="28" t="s">
        <v>350</v>
      </c>
      <c r="F26" s="28" t="s">
        <v>300</v>
      </c>
      <c r="G26" s="28" t="s">
        <v>351</v>
      </c>
      <c r="H26" s="28" t="s">
        <v>309</v>
      </c>
      <c r="I26" s="28" t="s">
        <v>303</v>
      </c>
      <c r="J26" s="28" t="s">
        <v>352</v>
      </c>
    </row>
    <row r="27" ht="30" customHeight="1" spans="1:10">
      <c r="A27" s="48" t="s">
        <v>213</v>
      </c>
      <c r="B27" s="28" t="s">
        <v>332</v>
      </c>
      <c r="C27" s="28" t="s">
        <v>311</v>
      </c>
      <c r="D27" s="28" t="s">
        <v>312</v>
      </c>
      <c r="E27" s="28" t="s">
        <v>353</v>
      </c>
      <c r="F27" s="28" t="s">
        <v>288</v>
      </c>
      <c r="G27" s="28" t="s">
        <v>295</v>
      </c>
      <c r="H27" s="28" t="s">
        <v>296</v>
      </c>
      <c r="I27" s="28" t="s">
        <v>291</v>
      </c>
      <c r="J27" s="28" t="s">
        <v>354</v>
      </c>
    </row>
    <row r="28" ht="30" customHeight="1" spans="1:10">
      <c r="A28" s="48" t="s">
        <v>212</v>
      </c>
      <c r="B28" s="28" t="s">
        <v>355</v>
      </c>
      <c r="C28" s="28" t="s">
        <v>285</v>
      </c>
      <c r="D28" s="28" t="s">
        <v>286</v>
      </c>
      <c r="E28" s="28" t="s">
        <v>356</v>
      </c>
      <c r="F28" s="28" t="s">
        <v>288</v>
      </c>
      <c r="G28" s="28" t="s">
        <v>74</v>
      </c>
      <c r="H28" s="28" t="s">
        <v>334</v>
      </c>
      <c r="I28" s="28" t="s">
        <v>291</v>
      </c>
      <c r="J28" s="28" t="s">
        <v>357</v>
      </c>
    </row>
    <row r="29" ht="30" customHeight="1" spans="1:10">
      <c r="A29" s="48" t="s">
        <v>212</v>
      </c>
      <c r="B29" s="28" t="s">
        <v>355</v>
      </c>
      <c r="C29" s="28" t="s">
        <v>285</v>
      </c>
      <c r="D29" s="28" t="s">
        <v>286</v>
      </c>
      <c r="E29" s="28" t="s">
        <v>358</v>
      </c>
      <c r="F29" s="28" t="s">
        <v>288</v>
      </c>
      <c r="G29" s="28" t="s">
        <v>75</v>
      </c>
      <c r="H29" s="28" t="s">
        <v>334</v>
      </c>
      <c r="I29" s="28" t="s">
        <v>291</v>
      </c>
      <c r="J29" s="28" t="s">
        <v>359</v>
      </c>
    </row>
    <row r="30" ht="30" customHeight="1" spans="1:10">
      <c r="A30" s="48" t="s">
        <v>212</v>
      </c>
      <c r="B30" s="28" t="s">
        <v>355</v>
      </c>
      <c r="C30" s="28" t="s">
        <v>285</v>
      </c>
      <c r="D30" s="28" t="s">
        <v>286</v>
      </c>
      <c r="E30" s="28" t="s">
        <v>360</v>
      </c>
      <c r="F30" s="28" t="s">
        <v>288</v>
      </c>
      <c r="G30" s="28" t="s">
        <v>75</v>
      </c>
      <c r="H30" s="28" t="s">
        <v>334</v>
      </c>
      <c r="I30" s="28" t="s">
        <v>291</v>
      </c>
      <c r="J30" s="28" t="s">
        <v>361</v>
      </c>
    </row>
    <row r="31" ht="30" customHeight="1" spans="1:10">
      <c r="A31" s="48" t="s">
        <v>212</v>
      </c>
      <c r="B31" s="28" t="s">
        <v>355</v>
      </c>
      <c r="C31" s="28" t="s">
        <v>285</v>
      </c>
      <c r="D31" s="28" t="s">
        <v>286</v>
      </c>
      <c r="E31" s="28" t="s">
        <v>362</v>
      </c>
      <c r="F31" s="28" t="s">
        <v>288</v>
      </c>
      <c r="G31" s="28" t="s">
        <v>83</v>
      </c>
      <c r="H31" s="28" t="s">
        <v>334</v>
      </c>
      <c r="I31" s="28" t="s">
        <v>291</v>
      </c>
      <c r="J31" s="28" t="s">
        <v>363</v>
      </c>
    </row>
    <row r="32" ht="30" customHeight="1" spans="1:10">
      <c r="A32" s="48" t="s">
        <v>212</v>
      </c>
      <c r="B32" s="28" t="s">
        <v>355</v>
      </c>
      <c r="C32" s="28" t="s">
        <v>285</v>
      </c>
      <c r="D32" s="28" t="s">
        <v>293</v>
      </c>
      <c r="E32" s="28" t="s">
        <v>364</v>
      </c>
      <c r="F32" s="28" t="s">
        <v>288</v>
      </c>
      <c r="G32" s="28" t="s">
        <v>365</v>
      </c>
      <c r="H32" s="28" t="s">
        <v>296</v>
      </c>
      <c r="I32" s="28" t="s">
        <v>291</v>
      </c>
      <c r="J32" s="28" t="s">
        <v>366</v>
      </c>
    </row>
    <row r="33" ht="30" customHeight="1" spans="1:10">
      <c r="A33" s="48" t="s">
        <v>212</v>
      </c>
      <c r="B33" s="28" t="s">
        <v>355</v>
      </c>
      <c r="C33" s="28" t="s">
        <v>285</v>
      </c>
      <c r="D33" s="28" t="s">
        <v>298</v>
      </c>
      <c r="E33" s="28" t="s">
        <v>299</v>
      </c>
      <c r="F33" s="28" t="s">
        <v>367</v>
      </c>
      <c r="G33" s="28" t="s">
        <v>301</v>
      </c>
      <c r="H33" s="28" t="s">
        <v>302</v>
      </c>
      <c r="I33" s="28" t="s">
        <v>291</v>
      </c>
      <c r="J33" s="28" t="s">
        <v>368</v>
      </c>
    </row>
    <row r="34" ht="30" customHeight="1" spans="1:10">
      <c r="A34" s="48" t="s">
        <v>212</v>
      </c>
      <c r="B34" s="28" t="s">
        <v>355</v>
      </c>
      <c r="C34" s="28" t="s">
        <v>305</v>
      </c>
      <c r="D34" s="28" t="s">
        <v>306</v>
      </c>
      <c r="E34" s="28" t="s">
        <v>369</v>
      </c>
      <c r="F34" s="28" t="s">
        <v>300</v>
      </c>
      <c r="G34" s="28" t="s">
        <v>370</v>
      </c>
      <c r="H34" s="28" t="s">
        <v>309</v>
      </c>
      <c r="I34" s="28" t="s">
        <v>303</v>
      </c>
      <c r="J34" s="28" t="s">
        <v>371</v>
      </c>
    </row>
    <row r="35" ht="30" customHeight="1" spans="1:10">
      <c r="A35" s="48" t="s">
        <v>212</v>
      </c>
      <c r="B35" s="28" t="s">
        <v>355</v>
      </c>
      <c r="C35" s="28" t="s">
        <v>311</v>
      </c>
      <c r="D35" s="28" t="s">
        <v>312</v>
      </c>
      <c r="E35" s="28" t="s">
        <v>372</v>
      </c>
      <c r="F35" s="28" t="s">
        <v>288</v>
      </c>
      <c r="G35" s="28" t="s">
        <v>373</v>
      </c>
      <c r="H35" s="28" t="s">
        <v>296</v>
      </c>
      <c r="I35" s="28" t="s">
        <v>291</v>
      </c>
      <c r="J35" s="28" t="s">
        <v>374</v>
      </c>
    </row>
    <row r="36" ht="30" customHeight="1" spans="1:10">
      <c r="A36" s="48" t="s">
        <v>221</v>
      </c>
      <c r="B36" s="28" t="s">
        <v>375</v>
      </c>
      <c r="C36" s="28" t="s">
        <v>285</v>
      </c>
      <c r="D36" s="28" t="s">
        <v>286</v>
      </c>
      <c r="E36" s="28" t="s">
        <v>376</v>
      </c>
      <c r="F36" s="28" t="s">
        <v>288</v>
      </c>
      <c r="G36" s="28" t="s">
        <v>377</v>
      </c>
      <c r="H36" s="28" t="s">
        <v>378</v>
      </c>
      <c r="I36" s="28" t="s">
        <v>291</v>
      </c>
      <c r="J36" s="28" t="s">
        <v>379</v>
      </c>
    </row>
    <row r="37" ht="30" customHeight="1" spans="1:10">
      <c r="A37" s="48" t="s">
        <v>221</v>
      </c>
      <c r="B37" s="28" t="s">
        <v>375</v>
      </c>
      <c r="C37" s="28" t="s">
        <v>285</v>
      </c>
      <c r="D37" s="28" t="s">
        <v>286</v>
      </c>
      <c r="E37" s="28" t="s">
        <v>380</v>
      </c>
      <c r="F37" s="28" t="s">
        <v>288</v>
      </c>
      <c r="G37" s="28" t="s">
        <v>74</v>
      </c>
      <c r="H37" s="28" t="s">
        <v>334</v>
      </c>
      <c r="I37" s="28" t="s">
        <v>291</v>
      </c>
      <c r="J37" s="28" t="s">
        <v>381</v>
      </c>
    </row>
    <row r="38" ht="30" customHeight="1" spans="1:10">
      <c r="A38" s="48" t="s">
        <v>221</v>
      </c>
      <c r="B38" s="28" t="s">
        <v>375</v>
      </c>
      <c r="C38" s="28" t="s">
        <v>285</v>
      </c>
      <c r="D38" s="28" t="s">
        <v>293</v>
      </c>
      <c r="E38" s="28" t="s">
        <v>382</v>
      </c>
      <c r="F38" s="28" t="s">
        <v>288</v>
      </c>
      <c r="G38" s="28" t="s">
        <v>383</v>
      </c>
      <c r="H38" s="28" t="s">
        <v>296</v>
      </c>
      <c r="I38" s="28" t="s">
        <v>291</v>
      </c>
      <c r="J38" s="28" t="s">
        <v>384</v>
      </c>
    </row>
    <row r="39" ht="30" customHeight="1" spans="1:10">
      <c r="A39" s="48" t="s">
        <v>221</v>
      </c>
      <c r="B39" s="28" t="s">
        <v>375</v>
      </c>
      <c r="C39" s="28" t="s">
        <v>285</v>
      </c>
      <c r="D39" s="28" t="s">
        <v>293</v>
      </c>
      <c r="E39" s="28" t="s">
        <v>385</v>
      </c>
      <c r="F39" s="28" t="s">
        <v>288</v>
      </c>
      <c r="G39" s="28" t="s">
        <v>383</v>
      </c>
      <c r="H39" s="28" t="s">
        <v>296</v>
      </c>
      <c r="I39" s="28" t="s">
        <v>291</v>
      </c>
      <c r="J39" s="28" t="s">
        <v>386</v>
      </c>
    </row>
    <row r="40" ht="30" customHeight="1" spans="1:10">
      <c r="A40" s="48" t="s">
        <v>221</v>
      </c>
      <c r="B40" s="28" t="s">
        <v>375</v>
      </c>
      <c r="C40" s="28" t="s">
        <v>285</v>
      </c>
      <c r="D40" s="28" t="s">
        <v>298</v>
      </c>
      <c r="E40" s="28" t="s">
        <v>322</v>
      </c>
      <c r="F40" s="28" t="s">
        <v>300</v>
      </c>
      <c r="G40" s="28" t="s">
        <v>387</v>
      </c>
      <c r="H40" s="28" t="s">
        <v>309</v>
      </c>
      <c r="I40" s="28" t="s">
        <v>303</v>
      </c>
      <c r="J40" s="28" t="s">
        <v>368</v>
      </c>
    </row>
    <row r="41" ht="30" customHeight="1" spans="1:10">
      <c r="A41" s="48" t="s">
        <v>221</v>
      </c>
      <c r="B41" s="28" t="s">
        <v>375</v>
      </c>
      <c r="C41" s="28" t="s">
        <v>305</v>
      </c>
      <c r="D41" s="28" t="s">
        <v>306</v>
      </c>
      <c r="E41" s="28" t="s">
        <v>388</v>
      </c>
      <c r="F41" s="28" t="s">
        <v>300</v>
      </c>
      <c r="G41" s="28" t="s">
        <v>389</v>
      </c>
      <c r="H41" s="28" t="s">
        <v>309</v>
      </c>
      <c r="I41" s="28" t="s">
        <v>303</v>
      </c>
      <c r="J41" s="28" t="s">
        <v>390</v>
      </c>
    </row>
    <row r="42" ht="30" customHeight="1" spans="1:10">
      <c r="A42" s="48" t="s">
        <v>221</v>
      </c>
      <c r="B42" s="28" t="s">
        <v>375</v>
      </c>
      <c r="C42" s="28" t="s">
        <v>311</v>
      </c>
      <c r="D42" s="28" t="s">
        <v>312</v>
      </c>
      <c r="E42" s="28" t="s">
        <v>391</v>
      </c>
      <c r="F42" s="28" t="s">
        <v>288</v>
      </c>
      <c r="G42" s="28" t="s">
        <v>383</v>
      </c>
      <c r="H42" s="28" t="s">
        <v>296</v>
      </c>
      <c r="I42" s="28" t="s">
        <v>291</v>
      </c>
      <c r="J42" s="28" t="s">
        <v>392</v>
      </c>
    </row>
    <row r="43" ht="30" customHeight="1" spans="1:10">
      <c r="A43" s="48" t="s">
        <v>222</v>
      </c>
      <c r="B43" s="28" t="s">
        <v>393</v>
      </c>
      <c r="C43" s="28" t="s">
        <v>285</v>
      </c>
      <c r="D43" s="28" t="s">
        <v>286</v>
      </c>
      <c r="E43" s="28" t="s">
        <v>394</v>
      </c>
      <c r="F43" s="28" t="s">
        <v>288</v>
      </c>
      <c r="G43" s="28" t="s">
        <v>395</v>
      </c>
      <c r="H43" s="28" t="s">
        <v>296</v>
      </c>
      <c r="I43" s="28" t="s">
        <v>303</v>
      </c>
      <c r="J43" s="28" t="s">
        <v>396</v>
      </c>
    </row>
    <row r="44" ht="30" customHeight="1" spans="1:10">
      <c r="A44" s="48" t="s">
        <v>222</v>
      </c>
      <c r="B44" s="28" t="s">
        <v>393</v>
      </c>
      <c r="C44" s="28" t="s">
        <v>285</v>
      </c>
      <c r="D44" s="28" t="s">
        <v>286</v>
      </c>
      <c r="E44" s="28" t="s">
        <v>397</v>
      </c>
      <c r="F44" s="28" t="s">
        <v>288</v>
      </c>
      <c r="G44" s="28" t="s">
        <v>74</v>
      </c>
      <c r="H44" s="28" t="s">
        <v>334</v>
      </c>
      <c r="I44" s="28" t="s">
        <v>291</v>
      </c>
      <c r="J44" s="28" t="s">
        <v>398</v>
      </c>
    </row>
    <row r="45" ht="30" customHeight="1" spans="1:10">
      <c r="A45" s="48" t="s">
        <v>222</v>
      </c>
      <c r="B45" s="28" t="s">
        <v>393</v>
      </c>
      <c r="C45" s="28" t="s">
        <v>285</v>
      </c>
      <c r="D45" s="28" t="s">
        <v>293</v>
      </c>
      <c r="E45" s="28" t="s">
        <v>294</v>
      </c>
      <c r="F45" s="28" t="s">
        <v>288</v>
      </c>
      <c r="G45" s="28" t="s">
        <v>399</v>
      </c>
      <c r="H45" s="28" t="s">
        <v>296</v>
      </c>
      <c r="I45" s="28" t="s">
        <v>291</v>
      </c>
      <c r="J45" s="28" t="s">
        <v>400</v>
      </c>
    </row>
    <row r="46" ht="30" customHeight="1" spans="1:10">
      <c r="A46" s="48" t="s">
        <v>222</v>
      </c>
      <c r="B46" s="28" t="s">
        <v>393</v>
      </c>
      <c r="C46" s="28" t="s">
        <v>285</v>
      </c>
      <c r="D46" s="28" t="s">
        <v>298</v>
      </c>
      <c r="E46" s="28" t="s">
        <v>299</v>
      </c>
      <c r="F46" s="28" t="s">
        <v>367</v>
      </c>
      <c r="G46" s="28" t="s">
        <v>301</v>
      </c>
      <c r="H46" s="28" t="s">
        <v>302</v>
      </c>
      <c r="I46" s="28" t="s">
        <v>291</v>
      </c>
      <c r="J46" s="28" t="s">
        <v>401</v>
      </c>
    </row>
    <row r="47" ht="30" customHeight="1" spans="1:10">
      <c r="A47" s="48" t="s">
        <v>222</v>
      </c>
      <c r="B47" s="28" t="s">
        <v>393</v>
      </c>
      <c r="C47" s="28" t="s">
        <v>305</v>
      </c>
      <c r="D47" s="28" t="s">
        <v>306</v>
      </c>
      <c r="E47" s="28" t="s">
        <v>402</v>
      </c>
      <c r="F47" s="28" t="s">
        <v>300</v>
      </c>
      <c r="G47" s="28" t="s">
        <v>403</v>
      </c>
      <c r="H47" s="28" t="s">
        <v>309</v>
      </c>
      <c r="I47" s="28" t="s">
        <v>303</v>
      </c>
      <c r="J47" s="28" t="s">
        <v>404</v>
      </c>
    </row>
    <row r="48" ht="30" customHeight="1" spans="1:10">
      <c r="A48" s="48" t="s">
        <v>222</v>
      </c>
      <c r="B48" s="28" t="s">
        <v>393</v>
      </c>
      <c r="C48" s="28" t="s">
        <v>311</v>
      </c>
      <c r="D48" s="28" t="s">
        <v>312</v>
      </c>
      <c r="E48" s="28" t="s">
        <v>405</v>
      </c>
      <c r="F48" s="28" t="s">
        <v>288</v>
      </c>
      <c r="G48" s="28" t="s">
        <v>365</v>
      </c>
      <c r="H48" s="28" t="s">
        <v>296</v>
      </c>
      <c r="I48" s="28" t="s">
        <v>291</v>
      </c>
      <c r="J48" s="28" t="s">
        <v>406</v>
      </c>
    </row>
    <row r="49" ht="30" customHeight="1" spans="1:10">
      <c r="A49" s="48" t="s">
        <v>210</v>
      </c>
      <c r="B49" s="28" t="s">
        <v>407</v>
      </c>
      <c r="C49" s="28" t="s">
        <v>285</v>
      </c>
      <c r="D49" s="28" t="s">
        <v>286</v>
      </c>
      <c r="E49" s="28" t="s">
        <v>408</v>
      </c>
      <c r="F49" s="28" t="s">
        <v>300</v>
      </c>
      <c r="G49" s="28" t="s">
        <v>75</v>
      </c>
      <c r="H49" s="28" t="s">
        <v>334</v>
      </c>
      <c r="I49" s="28" t="s">
        <v>291</v>
      </c>
      <c r="J49" s="28" t="s">
        <v>409</v>
      </c>
    </row>
    <row r="50" ht="30" customHeight="1" spans="1:10">
      <c r="A50" s="48" t="s">
        <v>210</v>
      </c>
      <c r="B50" s="28" t="s">
        <v>407</v>
      </c>
      <c r="C50" s="28" t="s">
        <v>285</v>
      </c>
      <c r="D50" s="28" t="s">
        <v>286</v>
      </c>
      <c r="E50" s="28" t="s">
        <v>410</v>
      </c>
      <c r="F50" s="28" t="s">
        <v>288</v>
      </c>
      <c r="G50" s="28" t="s">
        <v>76</v>
      </c>
      <c r="H50" s="28" t="s">
        <v>334</v>
      </c>
      <c r="I50" s="28" t="s">
        <v>291</v>
      </c>
      <c r="J50" s="28" t="s">
        <v>411</v>
      </c>
    </row>
    <row r="51" ht="30" customHeight="1" spans="1:10">
      <c r="A51" s="48" t="s">
        <v>210</v>
      </c>
      <c r="B51" s="28" t="s">
        <v>407</v>
      </c>
      <c r="C51" s="28" t="s">
        <v>285</v>
      </c>
      <c r="D51" s="28" t="s">
        <v>293</v>
      </c>
      <c r="E51" s="28" t="s">
        <v>412</v>
      </c>
      <c r="F51" s="28" t="s">
        <v>288</v>
      </c>
      <c r="G51" s="28" t="s">
        <v>346</v>
      </c>
      <c r="H51" s="28" t="s">
        <v>296</v>
      </c>
      <c r="I51" s="28" t="s">
        <v>291</v>
      </c>
      <c r="J51" s="28" t="s">
        <v>413</v>
      </c>
    </row>
    <row r="52" ht="30" customHeight="1" spans="1:10">
      <c r="A52" s="48" t="s">
        <v>210</v>
      </c>
      <c r="B52" s="28" t="s">
        <v>407</v>
      </c>
      <c r="C52" s="28" t="s">
        <v>285</v>
      </c>
      <c r="D52" s="28" t="s">
        <v>298</v>
      </c>
      <c r="E52" s="28" t="s">
        <v>299</v>
      </c>
      <c r="F52" s="28" t="s">
        <v>367</v>
      </c>
      <c r="G52" s="28" t="s">
        <v>301</v>
      </c>
      <c r="H52" s="28" t="s">
        <v>302</v>
      </c>
      <c r="I52" s="28" t="s">
        <v>303</v>
      </c>
      <c r="J52" s="28" t="s">
        <v>349</v>
      </c>
    </row>
    <row r="53" ht="30" customHeight="1" spans="1:10">
      <c r="A53" s="48" t="s">
        <v>210</v>
      </c>
      <c r="B53" s="28" t="s">
        <v>407</v>
      </c>
      <c r="C53" s="28" t="s">
        <v>305</v>
      </c>
      <c r="D53" s="28" t="s">
        <v>306</v>
      </c>
      <c r="E53" s="28" t="s">
        <v>414</v>
      </c>
      <c r="F53" s="28" t="s">
        <v>300</v>
      </c>
      <c r="G53" s="28" t="s">
        <v>415</v>
      </c>
      <c r="H53" s="28" t="s">
        <v>309</v>
      </c>
      <c r="I53" s="28" t="s">
        <v>303</v>
      </c>
      <c r="J53" s="28" t="s">
        <v>416</v>
      </c>
    </row>
    <row r="54" ht="30" customHeight="1" spans="1:10">
      <c r="A54" s="48" t="s">
        <v>210</v>
      </c>
      <c r="B54" s="28" t="s">
        <v>407</v>
      </c>
      <c r="C54" s="28" t="s">
        <v>311</v>
      </c>
      <c r="D54" s="28" t="s">
        <v>312</v>
      </c>
      <c r="E54" s="28" t="s">
        <v>391</v>
      </c>
      <c r="F54" s="28" t="s">
        <v>288</v>
      </c>
      <c r="G54" s="28" t="s">
        <v>295</v>
      </c>
      <c r="H54" s="28" t="s">
        <v>296</v>
      </c>
      <c r="I54" s="28" t="s">
        <v>291</v>
      </c>
      <c r="J54" s="28" t="s">
        <v>417</v>
      </c>
    </row>
    <row r="55" ht="30" customHeight="1" spans="1:10">
      <c r="A55" s="48" t="s">
        <v>223</v>
      </c>
      <c r="B55" s="28" t="s">
        <v>418</v>
      </c>
      <c r="C55" s="28" t="s">
        <v>285</v>
      </c>
      <c r="D55" s="28" t="s">
        <v>286</v>
      </c>
      <c r="E55" s="28" t="s">
        <v>419</v>
      </c>
      <c r="F55" s="28" t="s">
        <v>288</v>
      </c>
      <c r="G55" s="28" t="s">
        <v>420</v>
      </c>
      <c r="H55" s="28" t="s">
        <v>421</v>
      </c>
      <c r="I55" s="28" t="s">
        <v>291</v>
      </c>
      <c r="J55" s="28" t="s">
        <v>422</v>
      </c>
    </row>
    <row r="56" ht="30" customHeight="1" spans="1:10">
      <c r="A56" s="48" t="s">
        <v>223</v>
      </c>
      <c r="B56" s="28" t="s">
        <v>418</v>
      </c>
      <c r="C56" s="28" t="s">
        <v>285</v>
      </c>
      <c r="D56" s="28" t="s">
        <v>293</v>
      </c>
      <c r="E56" s="28" t="s">
        <v>364</v>
      </c>
      <c r="F56" s="28" t="s">
        <v>288</v>
      </c>
      <c r="G56" s="28" t="s">
        <v>295</v>
      </c>
      <c r="H56" s="28" t="s">
        <v>296</v>
      </c>
      <c r="I56" s="28" t="s">
        <v>291</v>
      </c>
      <c r="J56" s="28" t="s">
        <v>297</v>
      </c>
    </row>
    <row r="57" ht="30" customHeight="1" spans="1:10">
      <c r="A57" s="48" t="s">
        <v>223</v>
      </c>
      <c r="B57" s="28" t="s">
        <v>418</v>
      </c>
      <c r="C57" s="28" t="s">
        <v>285</v>
      </c>
      <c r="D57" s="28" t="s">
        <v>298</v>
      </c>
      <c r="E57" s="28" t="s">
        <v>299</v>
      </c>
      <c r="F57" s="28" t="s">
        <v>300</v>
      </c>
      <c r="G57" s="28" t="s">
        <v>423</v>
      </c>
      <c r="H57" s="28" t="s">
        <v>302</v>
      </c>
      <c r="I57" s="28" t="s">
        <v>303</v>
      </c>
      <c r="J57" s="28" t="s">
        <v>304</v>
      </c>
    </row>
    <row r="58" ht="30" customHeight="1" spans="1:10">
      <c r="A58" s="48" t="s">
        <v>223</v>
      </c>
      <c r="B58" s="28" t="s">
        <v>418</v>
      </c>
      <c r="C58" s="28" t="s">
        <v>305</v>
      </c>
      <c r="D58" s="28" t="s">
        <v>327</v>
      </c>
      <c r="E58" s="28" t="s">
        <v>424</v>
      </c>
      <c r="F58" s="28" t="s">
        <v>300</v>
      </c>
      <c r="G58" s="28" t="s">
        <v>308</v>
      </c>
      <c r="H58" s="28"/>
      <c r="I58" s="28" t="s">
        <v>303</v>
      </c>
      <c r="J58" s="28" t="s">
        <v>424</v>
      </c>
    </row>
    <row r="59" ht="30" customHeight="1" spans="1:10">
      <c r="A59" s="48" t="s">
        <v>223</v>
      </c>
      <c r="B59" s="28" t="s">
        <v>418</v>
      </c>
      <c r="C59" s="28" t="s">
        <v>311</v>
      </c>
      <c r="D59" s="28" t="s">
        <v>312</v>
      </c>
      <c r="E59" s="28" t="s">
        <v>353</v>
      </c>
      <c r="F59" s="28" t="s">
        <v>288</v>
      </c>
      <c r="G59" s="28" t="s">
        <v>295</v>
      </c>
      <c r="H59" s="28" t="s">
        <v>296</v>
      </c>
      <c r="I59" s="28" t="s">
        <v>291</v>
      </c>
      <c r="J59" s="28" t="s">
        <v>425</v>
      </c>
    </row>
    <row r="60" ht="30" customHeight="1" spans="1:10">
      <c r="A60" s="48" t="s">
        <v>220</v>
      </c>
      <c r="B60" s="28" t="s">
        <v>426</v>
      </c>
      <c r="C60" s="28" t="s">
        <v>285</v>
      </c>
      <c r="D60" s="28" t="s">
        <v>286</v>
      </c>
      <c r="E60" s="28" t="s">
        <v>427</v>
      </c>
      <c r="F60" s="28" t="s">
        <v>288</v>
      </c>
      <c r="G60" s="28" t="s">
        <v>75</v>
      </c>
      <c r="H60" s="28" t="s">
        <v>428</v>
      </c>
      <c r="I60" s="28" t="s">
        <v>291</v>
      </c>
      <c r="J60" s="28" t="s">
        <v>429</v>
      </c>
    </row>
    <row r="61" ht="30" customHeight="1" spans="1:10">
      <c r="A61" s="48" t="s">
        <v>220</v>
      </c>
      <c r="B61" s="28" t="s">
        <v>426</v>
      </c>
      <c r="C61" s="28" t="s">
        <v>285</v>
      </c>
      <c r="D61" s="28" t="s">
        <v>286</v>
      </c>
      <c r="E61" s="28" t="s">
        <v>430</v>
      </c>
      <c r="F61" s="28" t="s">
        <v>288</v>
      </c>
      <c r="G61" s="28" t="s">
        <v>431</v>
      </c>
      <c r="H61" s="28" t="s">
        <v>378</v>
      </c>
      <c r="I61" s="28" t="s">
        <v>291</v>
      </c>
      <c r="J61" s="28" t="s">
        <v>432</v>
      </c>
    </row>
    <row r="62" ht="30" customHeight="1" spans="1:10">
      <c r="A62" s="48" t="s">
        <v>220</v>
      </c>
      <c r="B62" s="28" t="s">
        <v>426</v>
      </c>
      <c r="C62" s="28" t="s">
        <v>285</v>
      </c>
      <c r="D62" s="28" t="s">
        <v>293</v>
      </c>
      <c r="E62" s="28" t="s">
        <v>382</v>
      </c>
      <c r="F62" s="28" t="s">
        <v>288</v>
      </c>
      <c r="G62" s="28" t="s">
        <v>346</v>
      </c>
      <c r="H62" s="28" t="s">
        <v>296</v>
      </c>
      <c r="I62" s="28" t="s">
        <v>291</v>
      </c>
      <c r="J62" s="28" t="s">
        <v>433</v>
      </c>
    </row>
    <row r="63" ht="30" customHeight="1" spans="1:10">
      <c r="A63" s="48" t="s">
        <v>220</v>
      </c>
      <c r="B63" s="28" t="s">
        <v>426</v>
      </c>
      <c r="C63" s="28" t="s">
        <v>285</v>
      </c>
      <c r="D63" s="28" t="s">
        <v>293</v>
      </c>
      <c r="E63" s="28" t="s">
        <v>385</v>
      </c>
      <c r="F63" s="28" t="s">
        <v>288</v>
      </c>
      <c r="G63" s="28" t="s">
        <v>346</v>
      </c>
      <c r="H63" s="28" t="s">
        <v>296</v>
      </c>
      <c r="I63" s="28" t="s">
        <v>291</v>
      </c>
      <c r="J63" s="28" t="s">
        <v>434</v>
      </c>
    </row>
    <row r="64" ht="30" customHeight="1" spans="1:10">
      <c r="A64" s="48" t="s">
        <v>220</v>
      </c>
      <c r="B64" s="28" t="s">
        <v>426</v>
      </c>
      <c r="C64" s="28" t="s">
        <v>285</v>
      </c>
      <c r="D64" s="28" t="s">
        <v>298</v>
      </c>
      <c r="E64" s="28" t="s">
        <v>435</v>
      </c>
      <c r="F64" s="28" t="s">
        <v>367</v>
      </c>
      <c r="G64" s="28" t="s">
        <v>301</v>
      </c>
      <c r="H64" s="28" t="s">
        <v>302</v>
      </c>
      <c r="I64" s="28" t="s">
        <v>291</v>
      </c>
      <c r="J64" s="28" t="s">
        <v>324</v>
      </c>
    </row>
    <row r="65" ht="30" customHeight="1" spans="1:10">
      <c r="A65" s="48" t="s">
        <v>220</v>
      </c>
      <c r="B65" s="28" t="s">
        <v>426</v>
      </c>
      <c r="C65" s="28" t="s">
        <v>305</v>
      </c>
      <c r="D65" s="28" t="s">
        <v>306</v>
      </c>
      <c r="E65" s="28" t="s">
        <v>436</v>
      </c>
      <c r="F65" s="28" t="s">
        <v>300</v>
      </c>
      <c r="G65" s="28" t="s">
        <v>437</v>
      </c>
      <c r="H65" s="28" t="s">
        <v>309</v>
      </c>
      <c r="I65" s="28" t="s">
        <v>303</v>
      </c>
      <c r="J65" s="28" t="s">
        <v>438</v>
      </c>
    </row>
    <row r="66" ht="30" customHeight="1" spans="1:10">
      <c r="A66" s="48" t="s">
        <v>220</v>
      </c>
      <c r="B66" s="28" t="s">
        <v>426</v>
      </c>
      <c r="C66" s="28" t="s">
        <v>311</v>
      </c>
      <c r="D66" s="28" t="s">
        <v>312</v>
      </c>
      <c r="E66" s="28" t="s">
        <v>391</v>
      </c>
      <c r="F66" s="28" t="s">
        <v>288</v>
      </c>
      <c r="G66" s="28" t="s">
        <v>295</v>
      </c>
      <c r="H66" s="28" t="s">
        <v>296</v>
      </c>
      <c r="I66" s="28" t="s">
        <v>291</v>
      </c>
      <c r="J66" s="28" t="s">
        <v>439</v>
      </c>
    </row>
    <row r="67" ht="30" customHeight="1" spans="1:10">
      <c r="A67" s="48" t="s">
        <v>219</v>
      </c>
      <c r="B67" s="28" t="s">
        <v>440</v>
      </c>
      <c r="C67" s="28" t="s">
        <v>285</v>
      </c>
      <c r="D67" s="28" t="s">
        <v>286</v>
      </c>
      <c r="E67" s="28" t="s">
        <v>441</v>
      </c>
      <c r="F67" s="28" t="s">
        <v>288</v>
      </c>
      <c r="G67" s="28" t="s">
        <v>377</v>
      </c>
      <c r="H67" s="28" t="s">
        <v>296</v>
      </c>
      <c r="I67" s="28" t="s">
        <v>303</v>
      </c>
      <c r="J67" s="28" t="s">
        <v>442</v>
      </c>
    </row>
    <row r="68" ht="30" customHeight="1" spans="1:10">
      <c r="A68" s="48" t="s">
        <v>219</v>
      </c>
      <c r="B68" s="28" t="s">
        <v>440</v>
      </c>
      <c r="C68" s="28" t="s">
        <v>285</v>
      </c>
      <c r="D68" s="28" t="s">
        <v>286</v>
      </c>
      <c r="E68" s="28" t="s">
        <v>443</v>
      </c>
      <c r="F68" s="28" t="s">
        <v>288</v>
      </c>
      <c r="G68" s="28" t="s">
        <v>444</v>
      </c>
      <c r="H68" s="28" t="s">
        <v>290</v>
      </c>
      <c r="I68" s="28" t="s">
        <v>291</v>
      </c>
      <c r="J68" s="28" t="s">
        <v>445</v>
      </c>
    </row>
    <row r="69" ht="30" customHeight="1" spans="1:10">
      <c r="A69" s="48" t="s">
        <v>219</v>
      </c>
      <c r="B69" s="28" t="s">
        <v>440</v>
      </c>
      <c r="C69" s="28" t="s">
        <v>285</v>
      </c>
      <c r="D69" s="28" t="s">
        <v>286</v>
      </c>
      <c r="E69" s="28" t="s">
        <v>446</v>
      </c>
      <c r="F69" s="28" t="s">
        <v>288</v>
      </c>
      <c r="G69" s="28" t="s">
        <v>75</v>
      </c>
      <c r="H69" s="28" t="s">
        <v>447</v>
      </c>
      <c r="I69" s="28" t="s">
        <v>291</v>
      </c>
      <c r="J69" s="28" t="s">
        <v>448</v>
      </c>
    </row>
    <row r="70" ht="30" customHeight="1" spans="1:10">
      <c r="A70" s="48" t="s">
        <v>219</v>
      </c>
      <c r="B70" s="28" t="s">
        <v>440</v>
      </c>
      <c r="C70" s="28" t="s">
        <v>285</v>
      </c>
      <c r="D70" s="28" t="s">
        <v>293</v>
      </c>
      <c r="E70" s="28" t="s">
        <v>364</v>
      </c>
      <c r="F70" s="28" t="s">
        <v>288</v>
      </c>
      <c r="G70" s="28" t="s">
        <v>295</v>
      </c>
      <c r="H70" s="28" t="s">
        <v>296</v>
      </c>
      <c r="I70" s="28" t="s">
        <v>291</v>
      </c>
      <c r="J70" s="28" t="s">
        <v>449</v>
      </c>
    </row>
    <row r="71" ht="30" customHeight="1" spans="1:10">
      <c r="A71" s="48" t="s">
        <v>219</v>
      </c>
      <c r="B71" s="28" t="s">
        <v>440</v>
      </c>
      <c r="C71" s="28" t="s">
        <v>285</v>
      </c>
      <c r="D71" s="28" t="s">
        <v>298</v>
      </c>
      <c r="E71" s="28" t="s">
        <v>322</v>
      </c>
      <c r="F71" s="28" t="s">
        <v>367</v>
      </c>
      <c r="G71" s="28" t="s">
        <v>301</v>
      </c>
      <c r="H71" s="28" t="s">
        <v>302</v>
      </c>
      <c r="I71" s="28" t="s">
        <v>291</v>
      </c>
      <c r="J71" s="28" t="s">
        <v>324</v>
      </c>
    </row>
    <row r="72" ht="30" customHeight="1" spans="1:10">
      <c r="A72" s="48" t="s">
        <v>219</v>
      </c>
      <c r="B72" s="28" t="s">
        <v>440</v>
      </c>
      <c r="C72" s="28" t="s">
        <v>305</v>
      </c>
      <c r="D72" s="28" t="s">
        <v>306</v>
      </c>
      <c r="E72" s="28" t="s">
        <v>450</v>
      </c>
      <c r="F72" s="28" t="s">
        <v>300</v>
      </c>
      <c r="G72" s="28" t="s">
        <v>451</v>
      </c>
      <c r="H72" s="28" t="s">
        <v>302</v>
      </c>
      <c r="I72" s="28" t="s">
        <v>303</v>
      </c>
      <c r="J72" s="28" t="s">
        <v>438</v>
      </c>
    </row>
    <row r="73" ht="30" customHeight="1" spans="1:10">
      <c r="A73" s="48" t="s">
        <v>219</v>
      </c>
      <c r="B73" s="28" t="s">
        <v>440</v>
      </c>
      <c r="C73" s="28" t="s">
        <v>311</v>
      </c>
      <c r="D73" s="28" t="s">
        <v>312</v>
      </c>
      <c r="E73" s="28" t="s">
        <v>452</v>
      </c>
      <c r="F73" s="28" t="s">
        <v>288</v>
      </c>
      <c r="G73" s="28" t="s">
        <v>295</v>
      </c>
      <c r="H73" s="28" t="s">
        <v>296</v>
      </c>
      <c r="I73" s="28" t="s">
        <v>291</v>
      </c>
      <c r="J73" s="28" t="s">
        <v>453</v>
      </c>
    </row>
    <row r="74" ht="30" customHeight="1" spans="1:10">
      <c r="A74" s="48" t="s">
        <v>209</v>
      </c>
      <c r="B74" s="28" t="s">
        <v>454</v>
      </c>
      <c r="C74" s="28" t="s">
        <v>285</v>
      </c>
      <c r="D74" s="28" t="s">
        <v>286</v>
      </c>
      <c r="E74" s="28" t="s">
        <v>455</v>
      </c>
      <c r="F74" s="28" t="s">
        <v>288</v>
      </c>
      <c r="G74" s="28" t="s">
        <v>76</v>
      </c>
      <c r="H74" s="28" t="s">
        <v>334</v>
      </c>
      <c r="I74" s="28" t="s">
        <v>291</v>
      </c>
      <c r="J74" s="28" t="s">
        <v>456</v>
      </c>
    </row>
    <row r="75" ht="30" customHeight="1" spans="1:10">
      <c r="A75" s="48" t="s">
        <v>209</v>
      </c>
      <c r="B75" s="28" t="s">
        <v>454</v>
      </c>
      <c r="C75" s="28" t="s">
        <v>285</v>
      </c>
      <c r="D75" s="28" t="s">
        <v>286</v>
      </c>
      <c r="E75" s="28" t="s">
        <v>457</v>
      </c>
      <c r="F75" s="28" t="s">
        <v>288</v>
      </c>
      <c r="G75" s="28" t="s">
        <v>75</v>
      </c>
      <c r="H75" s="28" t="s">
        <v>334</v>
      </c>
      <c r="I75" s="28" t="s">
        <v>291</v>
      </c>
      <c r="J75" s="28" t="s">
        <v>458</v>
      </c>
    </row>
    <row r="76" ht="30" customHeight="1" spans="1:10">
      <c r="A76" s="48" t="s">
        <v>209</v>
      </c>
      <c r="B76" s="28" t="s">
        <v>454</v>
      </c>
      <c r="C76" s="28" t="s">
        <v>285</v>
      </c>
      <c r="D76" s="28" t="s">
        <v>286</v>
      </c>
      <c r="E76" s="28" t="s">
        <v>459</v>
      </c>
      <c r="F76" s="28" t="s">
        <v>288</v>
      </c>
      <c r="G76" s="28" t="s">
        <v>74</v>
      </c>
      <c r="H76" s="28" t="s">
        <v>334</v>
      </c>
      <c r="I76" s="28" t="s">
        <v>303</v>
      </c>
      <c r="J76" s="28" t="s">
        <v>460</v>
      </c>
    </row>
    <row r="77" ht="30" customHeight="1" spans="1:10">
      <c r="A77" s="48" t="s">
        <v>209</v>
      </c>
      <c r="B77" s="28" t="s">
        <v>454</v>
      </c>
      <c r="C77" s="28" t="s">
        <v>285</v>
      </c>
      <c r="D77" s="28" t="s">
        <v>286</v>
      </c>
      <c r="E77" s="28" t="s">
        <v>461</v>
      </c>
      <c r="F77" s="28" t="s">
        <v>288</v>
      </c>
      <c r="G77" s="28" t="s">
        <v>75</v>
      </c>
      <c r="H77" s="28" t="s">
        <v>462</v>
      </c>
      <c r="I77" s="28" t="s">
        <v>291</v>
      </c>
      <c r="J77" s="28" t="s">
        <v>463</v>
      </c>
    </row>
    <row r="78" ht="30" customHeight="1" spans="1:10">
      <c r="A78" s="48" t="s">
        <v>209</v>
      </c>
      <c r="B78" s="28" t="s">
        <v>454</v>
      </c>
      <c r="C78" s="28" t="s">
        <v>285</v>
      </c>
      <c r="D78" s="28" t="s">
        <v>293</v>
      </c>
      <c r="E78" s="28" t="s">
        <v>364</v>
      </c>
      <c r="F78" s="28" t="s">
        <v>288</v>
      </c>
      <c r="G78" s="28" t="s">
        <v>346</v>
      </c>
      <c r="H78" s="28" t="s">
        <v>296</v>
      </c>
      <c r="I78" s="28" t="s">
        <v>291</v>
      </c>
      <c r="J78" s="28" t="s">
        <v>464</v>
      </c>
    </row>
    <row r="79" ht="30" customHeight="1" spans="1:10">
      <c r="A79" s="48" t="s">
        <v>209</v>
      </c>
      <c r="B79" s="28" t="s">
        <v>454</v>
      </c>
      <c r="C79" s="28" t="s">
        <v>285</v>
      </c>
      <c r="D79" s="28" t="s">
        <v>298</v>
      </c>
      <c r="E79" s="28" t="s">
        <v>299</v>
      </c>
      <c r="F79" s="28" t="s">
        <v>300</v>
      </c>
      <c r="G79" s="28" t="s">
        <v>301</v>
      </c>
      <c r="H79" s="28" t="s">
        <v>309</v>
      </c>
      <c r="I79" s="28" t="s">
        <v>303</v>
      </c>
      <c r="J79" s="28" t="s">
        <v>349</v>
      </c>
    </row>
    <row r="80" ht="30" customHeight="1" spans="1:10">
      <c r="A80" s="48" t="s">
        <v>209</v>
      </c>
      <c r="B80" s="28" t="s">
        <v>454</v>
      </c>
      <c r="C80" s="28" t="s">
        <v>305</v>
      </c>
      <c r="D80" s="28" t="s">
        <v>306</v>
      </c>
      <c r="E80" s="28" t="s">
        <v>465</v>
      </c>
      <c r="F80" s="28" t="s">
        <v>300</v>
      </c>
      <c r="G80" s="28" t="s">
        <v>466</v>
      </c>
      <c r="H80" s="28"/>
      <c r="I80" s="28" t="s">
        <v>303</v>
      </c>
      <c r="J80" s="28" t="s">
        <v>467</v>
      </c>
    </row>
    <row r="81" ht="30" customHeight="1" spans="1:10">
      <c r="A81" s="48" t="s">
        <v>209</v>
      </c>
      <c r="B81" s="28" t="s">
        <v>454</v>
      </c>
      <c r="C81" s="28" t="s">
        <v>311</v>
      </c>
      <c r="D81" s="28" t="s">
        <v>312</v>
      </c>
      <c r="E81" s="28" t="s">
        <v>468</v>
      </c>
      <c r="F81" s="28" t="s">
        <v>288</v>
      </c>
      <c r="G81" s="28" t="s">
        <v>295</v>
      </c>
      <c r="H81" s="28" t="s">
        <v>296</v>
      </c>
      <c r="I81" s="28" t="s">
        <v>291</v>
      </c>
      <c r="J81" s="28" t="s">
        <v>469</v>
      </c>
    </row>
  </sheetData>
  <mergeCells count="24">
    <mergeCell ref="A2:J2"/>
    <mergeCell ref="A3:H3"/>
    <mergeCell ref="A7:A11"/>
    <mergeCell ref="A12:A18"/>
    <mergeCell ref="A19:A27"/>
    <mergeCell ref="A28:A35"/>
    <mergeCell ref="A36:A42"/>
    <mergeCell ref="A43:A48"/>
    <mergeCell ref="A49:A54"/>
    <mergeCell ref="A55:A59"/>
    <mergeCell ref="A60:A66"/>
    <mergeCell ref="A67:A73"/>
    <mergeCell ref="A74:A81"/>
    <mergeCell ref="B7:B11"/>
    <mergeCell ref="B12:B18"/>
    <mergeCell ref="B19:B27"/>
    <mergeCell ref="B28:B35"/>
    <mergeCell ref="B36:B42"/>
    <mergeCell ref="B43:B48"/>
    <mergeCell ref="B49:B54"/>
    <mergeCell ref="B55:B59"/>
    <mergeCell ref="B60:B66"/>
    <mergeCell ref="B67:B73"/>
    <mergeCell ref="B74:B81"/>
  </mergeCells>
  <pageMargins left="0.751388888888889" right="0" top="1" bottom="1" header="0.5" footer="0.5"/>
  <pageSetup paperSize="9" scale="5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tabSelected="1" workbookViewId="0">
      <selection activeCell="A15" sqref="A1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A1" s="1"/>
      <c r="D1" s="2"/>
      <c r="G1" s="3"/>
    </row>
    <row r="2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"单位名称："&amp;"中共昆明经济技术开发区（自贸试验区昆明片区）机关委员会"</f>
        <v>单位名称：中共昆明经济技术开发区（自贸试验区昆明片区）机关委员会</v>
      </c>
      <c r="B3" s="6"/>
      <c r="C3" s="7"/>
      <c r="D3" s="7"/>
      <c r="E3" s="8"/>
      <c r="F3" s="8"/>
      <c r="G3" s="9" t="s">
        <v>0</v>
      </c>
    </row>
    <row r="4" ht="21.75" customHeight="1" spans="1:7">
      <c r="A4" s="10" t="s">
        <v>470</v>
      </c>
      <c r="B4" s="10" t="s">
        <v>471</v>
      </c>
      <c r="C4" s="11" t="s">
        <v>154</v>
      </c>
      <c r="D4" s="12" t="s">
        <v>185</v>
      </c>
      <c r="E4" s="13" t="s">
        <v>52</v>
      </c>
      <c r="F4" s="14"/>
      <c r="G4" s="15"/>
    </row>
    <row r="5" ht="21.75" customHeight="1" spans="1:7">
      <c r="A5" s="10"/>
      <c r="B5" s="10"/>
      <c r="C5" s="16"/>
      <c r="D5" s="17"/>
      <c r="E5" s="18" t="str">
        <f>"2026"&amp;"年"</f>
        <v>2026年</v>
      </c>
      <c r="F5" s="18" t="str">
        <f>("2026"+1)&amp;"年"</f>
        <v>2027年</v>
      </c>
      <c r="G5" s="18" t="str">
        <f>("2026"+2)&amp;"年"</f>
        <v>2028年</v>
      </c>
    </row>
    <row r="6" ht="40.5" customHeight="1" spans="1:7">
      <c r="A6" s="19"/>
      <c r="B6" s="19"/>
      <c r="C6" s="19"/>
      <c r="D6" s="20"/>
      <c r="E6" s="21"/>
      <c r="F6" s="21"/>
      <c r="G6" s="21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customHeight="1" spans="1:7">
      <c r="A8" s="23" t="s">
        <v>63</v>
      </c>
      <c r="B8" s="24"/>
      <c r="C8" s="24"/>
      <c r="D8" s="24"/>
      <c r="E8" s="24">
        <v>3100000</v>
      </c>
      <c r="F8" s="24">
        <v>4575450</v>
      </c>
      <c r="G8" s="24">
        <v>4543540</v>
      </c>
    </row>
    <row r="9" ht="17.25" customHeight="1" spans="1:7">
      <c r="A9" s="25"/>
      <c r="B9" s="26" t="s">
        <v>472</v>
      </c>
      <c r="C9" s="26" t="s">
        <v>209</v>
      </c>
      <c r="D9" s="25" t="s">
        <v>203</v>
      </c>
      <c r="E9" s="27">
        <v>295800</v>
      </c>
      <c r="F9" s="27">
        <v>680000</v>
      </c>
      <c r="G9" s="27">
        <v>680000</v>
      </c>
    </row>
    <row r="10" ht="17.25" customHeight="1" spans="1:7">
      <c r="A10" s="28"/>
      <c r="B10" s="26" t="s">
        <v>472</v>
      </c>
      <c r="C10" s="26" t="s">
        <v>210</v>
      </c>
      <c r="D10" s="25" t="s">
        <v>203</v>
      </c>
      <c r="E10" s="27">
        <v>217500</v>
      </c>
      <c r="F10" s="27">
        <v>500000</v>
      </c>
      <c r="G10" s="27">
        <v>500000</v>
      </c>
    </row>
    <row r="11" ht="17.25" customHeight="1" spans="1:7">
      <c r="A11" s="28"/>
      <c r="B11" s="26" t="s">
        <v>472</v>
      </c>
      <c r="C11" s="26" t="s">
        <v>213</v>
      </c>
      <c r="D11" s="25" t="s">
        <v>203</v>
      </c>
      <c r="E11" s="27">
        <v>213150</v>
      </c>
      <c r="F11" s="27">
        <v>490000</v>
      </c>
      <c r="G11" s="27">
        <v>490000</v>
      </c>
    </row>
    <row r="12" ht="17.25" customHeight="1" spans="1:7">
      <c r="A12" s="28"/>
      <c r="B12" s="26" t="s">
        <v>472</v>
      </c>
      <c r="C12" s="26" t="s">
        <v>214</v>
      </c>
      <c r="D12" s="25" t="s">
        <v>203</v>
      </c>
      <c r="E12" s="27">
        <v>7001.1</v>
      </c>
      <c r="F12" s="27">
        <v>10700</v>
      </c>
      <c r="G12" s="27">
        <v>16600</v>
      </c>
    </row>
    <row r="13" ht="17.25" customHeight="1" spans="1:7">
      <c r="A13" s="28"/>
      <c r="B13" s="26" t="s">
        <v>472</v>
      </c>
      <c r="C13" s="26" t="s">
        <v>220</v>
      </c>
      <c r="D13" s="25" t="s">
        <v>203</v>
      </c>
      <c r="E13" s="27">
        <v>111577.5</v>
      </c>
      <c r="F13" s="27">
        <v>294310</v>
      </c>
      <c r="G13" s="27">
        <v>256500</v>
      </c>
    </row>
    <row r="14" ht="17.25" customHeight="1" spans="1:7">
      <c r="A14" s="28"/>
      <c r="B14" s="26" t="s">
        <v>473</v>
      </c>
      <c r="C14" s="26" t="s">
        <v>202</v>
      </c>
      <c r="D14" s="25" t="s">
        <v>203</v>
      </c>
      <c r="E14" s="27">
        <v>1812000</v>
      </c>
      <c r="F14" s="27">
        <v>1812000</v>
      </c>
      <c r="G14" s="27">
        <v>1812000</v>
      </c>
    </row>
    <row r="15" ht="17.25" customHeight="1" spans="1:7">
      <c r="A15" s="28"/>
      <c r="B15" s="26" t="s">
        <v>474</v>
      </c>
      <c r="C15" s="26" t="s">
        <v>212</v>
      </c>
      <c r="D15" s="25" t="s">
        <v>203</v>
      </c>
      <c r="E15" s="27">
        <v>247950</v>
      </c>
      <c r="F15" s="27">
        <v>450000</v>
      </c>
      <c r="G15" s="27">
        <v>450000</v>
      </c>
    </row>
    <row r="16" ht="17.25" customHeight="1" spans="1:7">
      <c r="A16" s="28"/>
      <c r="B16" s="26" t="s">
        <v>474</v>
      </c>
      <c r="C16" s="26" t="s">
        <v>219</v>
      </c>
      <c r="D16" s="25" t="s">
        <v>203</v>
      </c>
      <c r="E16" s="27">
        <v>95021.4</v>
      </c>
      <c r="F16" s="27">
        <v>218440</v>
      </c>
      <c r="G16" s="27">
        <v>218440</v>
      </c>
    </row>
    <row r="17" ht="17.25" customHeight="1" spans="1:7">
      <c r="A17" s="28"/>
      <c r="B17" s="26" t="s">
        <v>474</v>
      </c>
      <c r="C17" s="26" t="s">
        <v>221</v>
      </c>
      <c r="D17" s="25" t="s">
        <v>203</v>
      </c>
      <c r="E17" s="27">
        <v>95000</v>
      </c>
      <c r="F17" s="27">
        <v>100000</v>
      </c>
      <c r="G17" s="27">
        <v>100000</v>
      </c>
    </row>
    <row r="18" ht="17.25" customHeight="1" spans="1:7">
      <c r="A18" s="28"/>
      <c r="B18" s="26" t="s">
        <v>474</v>
      </c>
      <c r="C18" s="26" t="s">
        <v>222</v>
      </c>
      <c r="D18" s="25" t="s">
        <v>203</v>
      </c>
      <c r="E18" s="27">
        <v>5000</v>
      </c>
      <c r="F18" s="27">
        <v>20000</v>
      </c>
      <c r="G18" s="27">
        <v>20000</v>
      </c>
    </row>
    <row r="19" ht="18.75" customHeight="1" spans="1:7">
      <c r="A19" s="29" t="s">
        <v>49</v>
      </c>
      <c r="B19" s="30" t="s">
        <v>475</v>
      </c>
      <c r="C19" s="30"/>
      <c r="D19" s="31"/>
      <c r="E19" s="27">
        <v>3100000</v>
      </c>
      <c r="F19" s="27">
        <v>4575450</v>
      </c>
      <c r="G19" s="27">
        <v>4543540</v>
      </c>
    </row>
  </sheetData>
  <mergeCells count="11">
    <mergeCell ref="A2:G2"/>
    <mergeCell ref="A3:F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ageMargins left="0.751388888888889" right="0" top="1" bottom="1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H1" workbookViewId="0">
      <selection activeCell="A15" sqref="A15"/>
    </sheetView>
  </sheetViews>
  <sheetFormatPr defaultColWidth="8.425" defaultRowHeight="12.75" customHeight="1"/>
  <cols>
    <col min="1" max="1" width="26.575" customWidth="1"/>
    <col min="2" max="2" width="39.7083333333333" customWidth="1"/>
    <col min="3" max="3" width="20.2833333333333" customWidth="1"/>
    <col min="4" max="5" width="20.7083333333333" customWidth="1"/>
    <col min="6" max="6" width="19.1416666666667" customWidth="1"/>
    <col min="7" max="7" width="24.575" customWidth="1"/>
    <col min="8" max="8" width="20.425" customWidth="1"/>
    <col min="9" max="9" width="22.7083333333333" customWidth="1"/>
    <col min="10" max="10" width="25" customWidth="1"/>
    <col min="11" max="11" width="20.2833333333333" customWidth="1"/>
    <col min="12" max="12" width="20.575" customWidth="1"/>
    <col min="13" max="13" width="25.7083333333333" customWidth="1"/>
    <col min="14" max="14" width="19" customWidth="1"/>
    <col min="15" max="16" width="23.85" customWidth="1"/>
    <col min="17" max="17" width="24.1416666666667" customWidth="1"/>
    <col min="18" max="18" width="27.575" customWidth="1"/>
    <col min="19" max="19" width="21.1416666666667" customWidth="1"/>
    <col min="20" max="20" width="32.425" customWidth="1"/>
  </cols>
  <sheetData>
    <row r="1" ht="17.25" customHeight="1" spans="1:20">
      <c r="A1" s="17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1.25" customHeight="1" spans="1:20">
      <c r="A2" s="218" t="str">
        <f>"2026"&amp;"年部门收入预算表"</f>
        <v>2026年部门收入预算表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7.25" customHeight="1" spans="1:20">
      <c r="A3" s="107" t="str">
        <f>"单位名称："&amp;"中共昆明经济技术开发区（自贸试验区昆明片区）机关委员会"</f>
        <v>单位名称：中共昆明经济技术开发区（自贸试验区昆明片区）机关委员会</v>
      </c>
      <c r="B3" s="219"/>
      <c r="C3" s="163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1" t="s">
        <v>0</v>
      </c>
    </row>
    <row r="4" ht="21.75" customHeight="1" spans="1:20">
      <c r="A4" s="222" t="s">
        <v>47</v>
      </c>
      <c r="B4" s="222" t="s">
        <v>48</v>
      </c>
      <c r="C4" s="223" t="s">
        <v>49</v>
      </c>
      <c r="D4" s="224" t="s">
        <v>50</v>
      </c>
      <c r="E4" s="224"/>
      <c r="F4" s="224"/>
      <c r="G4" s="224"/>
      <c r="H4" s="224"/>
      <c r="I4" s="42"/>
      <c r="J4" s="224"/>
      <c r="K4" s="224"/>
      <c r="L4" s="224"/>
      <c r="M4" s="224"/>
      <c r="N4" s="224"/>
      <c r="O4" s="224" t="s">
        <v>43</v>
      </c>
      <c r="P4" s="224"/>
      <c r="Q4" s="224"/>
      <c r="R4" s="224"/>
      <c r="S4" s="224"/>
      <c r="T4" s="224"/>
    </row>
    <row r="5" ht="27" customHeight="1" spans="1:20">
      <c r="A5" s="222"/>
      <c r="B5" s="222"/>
      <c r="C5" s="223"/>
      <c r="D5" s="224" t="s">
        <v>51</v>
      </c>
      <c r="E5" s="224" t="s">
        <v>52</v>
      </c>
      <c r="F5" s="224" t="s">
        <v>53</v>
      </c>
      <c r="G5" s="224" t="s">
        <v>54</v>
      </c>
      <c r="H5" s="224" t="s">
        <v>55</v>
      </c>
      <c r="I5" s="42" t="s">
        <v>56</v>
      </c>
      <c r="J5" s="224"/>
      <c r="K5" s="224"/>
      <c r="L5" s="224"/>
      <c r="M5" s="224"/>
      <c r="N5" s="224"/>
      <c r="O5" s="224" t="s">
        <v>51</v>
      </c>
      <c r="P5" s="224" t="s">
        <v>52</v>
      </c>
      <c r="Q5" s="224" t="s">
        <v>53</v>
      </c>
      <c r="R5" s="224" t="s">
        <v>54</v>
      </c>
      <c r="S5" s="224" t="s">
        <v>55</v>
      </c>
      <c r="T5" s="224" t="s">
        <v>56</v>
      </c>
    </row>
    <row r="6" ht="30" customHeight="1" spans="1:20">
      <c r="A6" s="225"/>
      <c r="B6" s="225"/>
      <c r="C6" s="226"/>
      <c r="D6" s="226"/>
      <c r="E6" s="226"/>
      <c r="F6" s="226"/>
      <c r="G6" s="226"/>
      <c r="H6" s="226"/>
      <c r="I6" s="47" t="s">
        <v>51</v>
      </c>
      <c r="J6" s="224" t="s">
        <v>57</v>
      </c>
      <c r="K6" s="224" t="s">
        <v>58</v>
      </c>
      <c r="L6" s="224" t="s">
        <v>59</v>
      </c>
      <c r="M6" s="224" t="s">
        <v>60</v>
      </c>
      <c r="N6" s="224" t="s">
        <v>61</v>
      </c>
      <c r="O6" s="227"/>
      <c r="P6" s="227"/>
      <c r="Q6" s="227"/>
      <c r="R6" s="227"/>
      <c r="S6" s="227"/>
      <c r="T6" s="226"/>
    </row>
    <row r="7" ht="15" customHeight="1" spans="1:20">
      <c r="A7" s="228">
        <v>1</v>
      </c>
      <c r="B7" s="228">
        <v>2</v>
      </c>
      <c r="C7" s="228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47">
        <v>9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>
        <v>18</v>
      </c>
      <c r="S7" s="228">
        <v>19</v>
      </c>
      <c r="T7" s="228">
        <v>20</v>
      </c>
    </row>
    <row r="8" ht="18" customHeight="1" spans="1:20">
      <c r="A8" s="25" t="s">
        <v>62</v>
      </c>
      <c r="B8" s="25" t="s">
        <v>63</v>
      </c>
      <c r="C8" s="149">
        <v>3256994</v>
      </c>
      <c r="D8" s="149">
        <v>3256994</v>
      </c>
      <c r="E8" s="149">
        <v>3246994</v>
      </c>
      <c r="F8" s="149"/>
      <c r="G8" s="149"/>
      <c r="H8" s="149"/>
      <c r="I8" s="149">
        <v>10000</v>
      </c>
      <c r="J8" s="149"/>
      <c r="K8" s="149"/>
      <c r="L8" s="149"/>
      <c r="M8" s="149"/>
      <c r="N8" s="149">
        <v>10000</v>
      </c>
      <c r="O8" s="149"/>
      <c r="P8" s="149"/>
      <c r="Q8" s="149"/>
      <c r="R8" s="149"/>
      <c r="S8" s="149"/>
      <c r="T8" s="149"/>
    </row>
    <row r="9" ht="18" customHeight="1" spans="1:20">
      <c r="A9" s="229" t="s">
        <v>49</v>
      </c>
      <c r="B9" s="229"/>
      <c r="C9" s="149">
        <v>3256994</v>
      </c>
      <c r="D9" s="149">
        <v>3256994</v>
      </c>
      <c r="E9" s="149">
        <v>3246994</v>
      </c>
      <c r="F9" s="149"/>
      <c r="G9" s="149"/>
      <c r="H9" s="149"/>
      <c r="I9" s="149">
        <v>10000</v>
      </c>
      <c r="J9" s="149"/>
      <c r="K9" s="149"/>
      <c r="L9" s="149"/>
      <c r="M9" s="149"/>
      <c r="N9" s="149">
        <v>10000</v>
      </c>
      <c r="O9" s="149"/>
      <c r="P9" s="149"/>
      <c r="Q9" s="149"/>
      <c r="R9" s="149"/>
      <c r="S9" s="149"/>
      <c r="T9" s="149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1388888888889" right="0" top="1" bottom="1" header="0.5" footer="0.5"/>
  <pageSetup paperSize="9" scale="2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3"/>
  <sheetViews>
    <sheetView showZeros="0" workbookViewId="0">
      <selection activeCell="A15" sqref="A15"/>
    </sheetView>
  </sheetViews>
  <sheetFormatPr defaultColWidth="14" defaultRowHeight="12.75" customHeight="1"/>
  <cols>
    <col min="1" max="1" width="14.85" customWidth="1"/>
    <col min="2" max="2" width="28.8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5.7083333333333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5">
      <c r="A1" s="163"/>
    </row>
    <row r="2" ht="41.25" customHeight="1" spans="1:15">
      <c r="A2" s="106" t="str">
        <f>"2026"&amp;"年部门支出预算表"</f>
        <v>2026年部门支出预算表</v>
      </c>
    </row>
    <row r="3" ht="17.25" customHeight="1" spans="1:15">
      <c r="A3" s="107" t="str">
        <f>"单位名称："&amp;"中共昆明经济技术开发区（自贸试验区昆明片区）机关委员会"</f>
        <v>单位名称：中共昆明经济技术开发区（自贸试验区昆明片区）机关委员会</v>
      </c>
      <c r="B3" s="1"/>
      <c r="O3" s="164" t="s">
        <v>0</v>
      </c>
    </row>
    <row r="4" ht="27" customHeight="1" spans="1:15">
      <c r="A4" s="211" t="s">
        <v>64</v>
      </c>
      <c r="B4" s="211" t="s">
        <v>65</v>
      </c>
      <c r="C4" s="212" t="s">
        <v>49</v>
      </c>
      <c r="D4" s="38" t="s">
        <v>52</v>
      </c>
      <c r="E4" s="38"/>
      <c r="F4" s="38"/>
      <c r="G4" s="38" t="s">
        <v>53</v>
      </c>
      <c r="H4" s="38" t="s">
        <v>54</v>
      </c>
      <c r="I4" s="38" t="s">
        <v>66</v>
      </c>
      <c r="J4" s="38" t="s">
        <v>56</v>
      </c>
      <c r="K4" s="38"/>
      <c r="L4" s="38"/>
      <c r="M4" s="38"/>
      <c r="N4" s="71"/>
      <c r="O4" s="71"/>
    </row>
    <row r="5" ht="42" customHeight="1" spans="1:15">
      <c r="A5" s="213"/>
      <c r="B5" s="213"/>
      <c r="C5" s="142"/>
      <c r="D5" s="38" t="s">
        <v>51</v>
      </c>
      <c r="E5" s="38" t="s">
        <v>67</v>
      </c>
      <c r="F5" s="38" t="s">
        <v>68</v>
      </c>
      <c r="G5" s="38"/>
      <c r="H5" s="38"/>
      <c r="I5" s="134"/>
      <c r="J5" s="38" t="s">
        <v>51</v>
      </c>
      <c r="K5" s="134" t="s">
        <v>69</v>
      </c>
      <c r="L5" s="134" t="s">
        <v>70</v>
      </c>
      <c r="M5" s="134" t="s">
        <v>71</v>
      </c>
      <c r="N5" s="134" t="s">
        <v>72</v>
      </c>
      <c r="O5" s="134" t="s">
        <v>73</v>
      </c>
    </row>
    <row r="6" ht="18" customHeight="1" spans="1:15">
      <c r="A6" s="214" t="s">
        <v>74</v>
      </c>
      <c r="B6" s="214" t="s">
        <v>75</v>
      </c>
      <c r="C6" s="150" t="s">
        <v>76</v>
      </c>
      <c r="D6" s="148" t="s">
        <v>77</v>
      </c>
      <c r="E6" s="148" t="s">
        <v>78</v>
      </c>
      <c r="F6" s="148" t="s">
        <v>79</v>
      </c>
      <c r="G6" s="148" t="s">
        <v>80</v>
      </c>
      <c r="H6" s="148" t="s">
        <v>81</v>
      </c>
      <c r="I6" s="148" t="s">
        <v>82</v>
      </c>
      <c r="J6" s="148" t="s">
        <v>83</v>
      </c>
      <c r="K6" s="148" t="s">
        <v>84</v>
      </c>
      <c r="L6" s="148" t="s">
        <v>85</v>
      </c>
      <c r="M6" s="148" t="s">
        <v>86</v>
      </c>
      <c r="N6" s="150" t="s">
        <v>87</v>
      </c>
      <c r="O6" s="148" t="s">
        <v>88</v>
      </c>
    </row>
    <row r="7" ht="21" customHeight="1" spans="1:15">
      <c r="A7" s="215" t="s">
        <v>89</v>
      </c>
      <c r="B7" s="215" t="s">
        <v>90</v>
      </c>
      <c r="C7" s="103">
        <v>3256994</v>
      </c>
      <c r="D7" s="149">
        <v>3246994</v>
      </c>
      <c r="E7" s="149">
        <v>146994</v>
      </c>
      <c r="F7" s="149">
        <v>3100000</v>
      </c>
      <c r="G7" s="149"/>
      <c r="H7" s="149"/>
      <c r="I7" s="149"/>
      <c r="J7" s="149">
        <v>10000</v>
      </c>
      <c r="K7" s="149"/>
      <c r="L7" s="149"/>
      <c r="M7" s="149"/>
      <c r="N7" s="103"/>
      <c r="O7" s="103">
        <v>10000</v>
      </c>
    </row>
    <row r="8" ht="21" customHeight="1" spans="1:15">
      <c r="A8" s="216" t="s">
        <v>91</v>
      </c>
      <c r="B8" s="216" t="s">
        <v>92</v>
      </c>
      <c r="C8" s="103">
        <v>1084400</v>
      </c>
      <c r="D8" s="149">
        <v>1074400</v>
      </c>
      <c r="E8" s="149"/>
      <c r="F8" s="149">
        <v>1074400</v>
      </c>
      <c r="G8" s="149"/>
      <c r="H8" s="149"/>
      <c r="I8" s="149"/>
      <c r="J8" s="149">
        <v>10000</v>
      </c>
      <c r="K8" s="149"/>
      <c r="L8" s="149"/>
      <c r="M8" s="149"/>
      <c r="N8" s="103"/>
      <c r="O8" s="103">
        <v>10000</v>
      </c>
    </row>
    <row r="9" ht="21" customHeight="1" spans="1:15">
      <c r="A9" s="217" t="s">
        <v>93</v>
      </c>
      <c r="B9" s="217" t="s">
        <v>94</v>
      </c>
      <c r="C9" s="103">
        <v>1084400</v>
      </c>
      <c r="D9" s="149">
        <v>1074400</v>
      </c>
      <c r="E9" s="149"/>
      <c r="F9" s="149">
        <v>1074400</v>
      </c>
      <c r="G9" s="149"/>
      <c r="H9" s="149"/>
      <c r="I9" s="149"/>
      <c r="J9" s="149">
        <v>10000</v>
      </c>
      <c r="K9" s="149"/>
      <c r="L9" s="149"/>
      <c r="M9" s="149"/>
      <c r="N9" s="103"/>
      <c r="O9" s="103">
        <v>10000</v>
      </c>
    </row>
    <row r="10" ht="21" customHeight="1" spans="1:15">
      <c r="A10" s="216" t="s">
        <v>95</v>
      </c>
      <c r="B10" s="216" t="s">
        <v>96</v>
      </c>
      <c r="C10" s="103">
        <v>2172594</v>
      </c>
      <c r="D10" s="149">
        <v>2172594</v>
      </c>
      <c r="E10" s="149">
        <v>146994</v>
      </c>
      <c r="F10" s="149">
        <v>2025600</v>
      </c>
      <c r="G10" s="149"/>
      <c r="H10" s="149"/>
      <c r="I10" s="149"/>
      <c r="J10" s="149"/>
      <c r="K10" s="149"/>
      <c r="L10" s="149"/>
      <c r="M10" s="149"/>
      <c r="N10" s="103"/>
      <c r="O10" s="103"/>
    </row>
    <row r="11" ht="21" customHeight="1" spans="1:15">
      <c r="A11" s="217" t="s">
        <v>97</v>
      </c>
      <c r="B11" s="217" t="s">
        <v>98</v>
      </c>
      <c r="C11" s="103">
        <v>146994</v>
      </c>
      <c r="D11" s="149">
        <v>146994</v>
      </c>
      <c r="E11" s="149">
        <v>146994</v>
      </c>
      <c r="F11" s="149"/>
      <c r="G11" s="149"/>
      <c r="H11" s="149"/>
      <c r="I11" s="149"/>
      <c r="J11" s="149"/>
      <c r="K11" s="149"/>
      <c r="L11" s="149"/>
      <c r="M11" s="149"/>
      <c r="N11" s="103"/>
      <c r="O11" s="103"/>
    </row>
    <row r="12" ht="21" customHeight="1" spans="1:15">
      <c r="A12" s="217" t="s">
        <v>99</v>
      </c>
      <c r="B12" s="217" t="s">
        <v>94</v>
      </c>
      <c r="C12" s="103">
        <v>2025600</v>
      </c>
      <c r="D12" s="149">
        <v>2025600</v>
      </c>
      <c r="E12" s="149"/>
      <c r="F12" s="149">
        <v>2025600</v>
      </c>
      <c r="G12" s="149"/>
      <c r="H12" s="149"/>
      <c r="I12" s="149"/>
      <c r="J12" s="149"/>
      <c r="K12" s="149"/>
      <c r="L12" s="149"/>
      <c r="M12" s="149"/>
      <c r="N12" s="103"/>
      <c r="O12" s="103"/>
    </row>
    <row r="13" ht="21" customHeight="1" spans="1:15">
      <c r="A13" s="150" t="s">
        <v>49</v>
      </c>
      <c r="B13" s="151"/>
      <c r="C13" s="149">
        <v>3256994</v>
      </c>
      <c r="D13" s="149">
        <v>3246994</v>
      </c>
      <c r="E13" s="149">
        <v>146994</v>
      </c>
      <c r="F13" s="149">
        <v>3100000</v>
      </c>
      <c r="G13" s="149"/>
      <c r="H13" s="149"/>
      <c r="I13" s="149"/>
      <c r="J13" s="149">
        <v>10000</v>
      </c>
      <c r="K13" s="149"/>
      <c r="L13" s="149"/>
      <c r="M13" s="149"/>
      <c r="N13" s="149"/>
      <c r="O13" s="149">
        <v>10000</v>
      </c>
    </row>
  </sheetData>
  <mergeCells count="12">
    <mergeCell ref="A1:O1"/>
    <mergeCell ref="A2:O2"/>
    <mergeCell ref="A3:C3"/>
    <mergeCell ref="D4:F4"/>
    <mergeCell ref="J4:O4"/>
    <mergeCell ref="A13:B13"/>
    <mergeCell ref="A4:A5"/>
    <mergeCell ref="B4:B5"/>
    <mergeCell ref="C4:C5"/>
    <mergeCell ref="G4:G5"/>
    <mergeCell ref="H4:H5"/>
    <mergeCell ref="I4:I5"/>
  </mergeCells>
  <pageMargins left="0.751388888888889" right="0" top="1" bottom="1" header="0.5" footer="0.5"/>
  <pageSetup paperSize="9" scale="53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Zeros="0" workbookViewId="0">
      <selection activeCell="A15" sqref="A1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98"/>
      <c r="B1" s="164"/>
      <c r="C1" s="164"/>
      <c r="D1" s="164"/>
    </row>
    <row r="2" ht="41.25" customHeight="1" spans="1:4">
      <c r="A2" s="106" t="str">
        <f>"2026"&amp;"年部门财政拨款收支预算总表"</f>
        <v>2026年部门财政拨款收支预算总表</v>
      </c>
    </row>
    <row r="3" ht="17.25" customHeight="1" spans="1:4">
      <c r="A3" s="199" t="str">
        <f>"单位名称："&amp;"中共昆明经济技术开发区（自贸试验区昆明片区）机关委员会"</f>
        <v>单位名称：中共昆明经济技术开发区（自贸试验区昆明片区）机关委员会</v>
      </c>
      <c r="B3" s="200"/>
      <c r="D3" s="164" t="s">
        <v>0</v>
      </c>
    </row>
    <row r="4" ht="17.25" customHeight="1" spans="1:4">
      <c r="A4" s="10" t="s">
        <v>1</v>
      </c>
      <c r="B4" s="166"/>
      <c r="C4" s="168" t="s">
        <v>2</v>
      </c>
      <c r="D4" s="201"/>
    </row>
    <row r="5" ht="18.75" customHeight="1" spans="1:4">
      <c r="A5" s="10" t="s">
        <v>3</v>
      </c>
      <c r="B5" s="10" t="str">
        <f t="shared" ref="B5:D5" si="0">"2026"&amp;"年预算"</f>
        <v>2026年预算</v>
      </c>
      <c r="C5" s="168" t="s">
        <v>4</v>
      </c>
      <c r="D5" s="134" t="str">
        <f t="shared" si="0"/>
        <v>2026年预算</v>
      </c>
    </row>
    <row r="6" ht="16.5" customHeight="1" spans="1:4">
      <c r="A6" s="202" t="s">
        <v>100</v>
      </c>
      <c r="B6" s="203">
        <v>3246994</v>
      </c>
      <c r="C6" s="179" t="s">
        <v>101</v>
      </c>
      <c r="D6" s="204">
        <v>3246994</v>
      </c>
    </row>
    <row r="7" ht="16.5" customHeight="1" spans="1:4">
      <c r="A7" s="179" t="s">
        <v>102</v>
      </c>
      <c r="B7" s="204">
        <v>3246994</v>
      </c>
      <c r="C7" s="179" t="s">
        <v>103</v>
      </c>
      <c r="D7" s="204">
        <v>3246994</v>
      </c>
    </row>
    <row r="8" ht="16.5" customHeight="1" spans="1:4">
      <c r="A8" s="179" t="s">
        <v>104</v>
      </c>
      <c r="B8" s="204"/>
      <c r="C8" s="179" t="s">
        <v>105</v>
      </c>
      <c r="D8" s="204"/>
    </row>
    <row r="9" ht="16.5" customHeight="1" spans="1:4">
      <c r="A9" s="179" t="s">
        <v>106</v>
      </c>
      <c r="B9" s="204"/>
      <c r="C9" s="179" t="s">
        <v>107</v>
      </c>
      <c r="D9" s="204"/>
    </row>
    <row r="10" ht="16.5" customHeight="1" spans="1:4">
      <c r="A10" s="179" t="s">
        <v>108</v>
      </c>
      <c r="B10" s="204"/>
      <c r="C10" s="179" t="s">
        <v>109</v>
      </c>
      <c r="D10" s="204"/>
    </row>
    <row r="11" ht="16.5" customHeight="1" spans="1:4">
      <c r="A11" s="179" t="s">
        <v>102</v>
      </c>
      <c r="B11" s="204"/>
      <c r="C11" s="179" t="s">
        <v>110</v>
      </c>
      <c r="D11" s="204"/>
    </row>
    <row r="12" ht="16.5" customHeight="1" spans="1:4">
      <c r="A12" s="205" t="s">
        <v>104</v>
      </c>
      <c r="B12" s="103"/>
      <c r="C12" s="45" t="s">
        <v>111</v>
      </c>
      <c r="D12" s="103"/>
    </row>
    <row r="13" ht="16.5" customHeight="1" spans="1:4">
      <c r="A13" s="205" t="s">
        <v>106</v>
      </c>
      <c r="B13" s="103"/>
      <c r="C13" s="45" t="s">
        <v>112</v>
      </c>
      <c r="D13" s="103"/>
    </row>
    <row r="14" ht="16.5" customHeight="1" spans="1:4">
      <c r="A14" s="206"/>
      <c r="B14" s="207"/>
      <c r="C14" s="45" t="s">
        <v>113</v>
      </c>
      <c r="D14" s="103"/>
    </row>
    <row r="15" ht="16.5" customHeight="1" spans="1:4">
      <c r="A15" s="206"/>
      <c r="B15" s="207"/>
      <c r="C15" s="45" t="s">
        <v>114</v>
      </c>
      <c r="D15" s="103"/>
    </row>
    <row r="16" ht="16.5" customHeight="1" spans="1:4">
      <c r="A16" s="206"/>
      <c r="B16" s="207"/>
      <c r="C16" s="45" t="s">
        <v>115</v>
      </c>
      <c r="D16" s="103"/>
    </row>
    <row r="17" ht="16.5" customHeight="1" spans="1:4">
      <c r="A17" s="206"/>
      <c r="B17" s="207"/>
      <c r="C17" s="45" t="s">
        <v>116</v>
      </c>
      <c r="D17" s="103"/>
    </row>
    <row r="18" ht="16.5" customHeight="1" spans="1:4">
      <c r="A18" s="206"/>
      <c r="B18" s="207"/>
      <c r="C18" s="45" t="s">
        <v>117</v>
      </c>
      <c r="D18" s="103"/>
    </row>
    <row r="19" ht="16.5" customHeight="1" spans="1:4">
      <c r="A19" s="206"/>
      <c r="B19" s="207"/>
      <c r="C19" s="45" t="s">
        <v>118</v>
      </c>
      <c r="D19" s="103"/>
    </row>
    <row r="20" ht="16.5" customHeight="1" spans="1:4">
      <c r="A20" s="206"/>
      <c r="B20" s="207"/>
      <c r="C20" s="45" t="s">
        <v>119</v>
      </c>
      <c r="D20" s="103"/>
    </row>
    <row r="21" ht="16.5" customHeight="1" spans="1:4">
      <c r="A21" s="206"/>
      <c r="B21" s="207"/>
      <c r="C21" s="45" t="s">
        <v>120</v>
      </c>
      <c r="D21" s="103"/>
    </row>
    <row r="22" ht="16.5" customHeight="1" spans="1:4">
      <c r="A22" s="206"/>
      <c r="B22" s="207"/>
      <c r="C22" s="45" t="s">
        <v>121</v>
      </c>
      <c r="D22" s="103"/>
    </row>
    <row r="23" ht="16.5" customHeight="1" spans="1:4">
      <c r="A23" s="206"/>
      <c r="B23" s="207"/>
      <c r="C23" s="45" t="s">
        <v>122</v>
      </c>
      <c r="D23" s="103"/>
    </row>
    <row r="24" ht="16.5" customHeight="1" spans="1:4">
      <c r="A24" s="206"/>
      <c r="B24" s="207"/>
      <c r="C24" s="45" t="s">
        <v>123</v>
      </c>
      <c r="D24" s="103"/>
    </row>
    <row r="25" ht="16.5" customHeight="1" spans="1:4">
      <c r="A25" s="206"/>
      <c r="B25" s="207"/>
      <c r="C25" s="45" t="s">
        <v>124</v>
      </c>
      <c r="D25" s="103"/>
    </row>
    <row r="26" ht="16.5" customHeight="1" spans="1:4">
      <c r="A26" s="206"/>
      <c r="B26" s="207"/>
      <c r="C26" s="45" t="s">
        <v>125</v>
      </c>
      <c r="D26" s="103"/>
    </row>
    <row r="27" ht="16.5" customHeight="1" spans="1:4">
      <c r="A27" s="206"/>
      <c r="B27" s="207"/>
      <c r="C27" s="45" t="s">
        <v>126</v>
      </c>
      <c r="D27" s="103"/>
    </row>
    <row r="28" ht="16.5" customHeight="1" spans="1:4">
      <c r="A28" s="206"/>
      <c r="B28" s="207"/>
      <c r="C28" s="45" t="s">
        <v>127</v>
      </c>
      <c r="D28" s="103"/>
    </row>
    <row r="29" ht="16.5" customHeight="1" spans="1:4">
      <c r="A29" s="206"/>
      <c r="B29" s="207"/>
      <c r="C29" s="45" t="s">
        <v>128</v>
      </c>
      <c r="D29" s="103"/>
    </row>
    <row r="30" ht="16.5" customHeight="1" spans="1:4">
      <c r="A30" s="206"/>
      <c r="B30" s="207"/>
      <c r="C30" s="45" t="s">
        <v>129</v>
      </c>
      <c r="D30" s="103"/>
    </row>
    <row r="31" ht="16.5" customHeight="1" spans="1:4">
      <c r="A31" s="206"/>
      <c r="B31" s="207"/>
      <c r="C31" s="205" t="s">
        <v>130</v>
      </c>
      <c r="D31" s="103"/>
    </row>
    <row r="32" ht="16.5" customHeight="1" spans="1:4">
      <c r="A32" s="206"/>
      <c r="B32" s="207"/>
      <c r="C32" s="205" t="s">
        <v>131</v>
      </c>
      <c r="D32" s="103"/>
    </row>
    <row r="33" ht="16.5" customHeight="1" spans="1:4">
      <c r="A33" s="206"/>
      <c r="B33" s="207"/>
      <c r="C33" s="193" t="s">
        <v>132</v>
      </c>
      <c r="D33" s="208"/>
    </row>
    <row r="34" ht="15" customHeight="1" spans="1:4">
      <c r="A34" s="209" t="s">
        <v>45</v>
      </c>
      <c r="B34" s="210">
        <v>3246994</v>
      </c>
      <c r="C34" s="209" t="s">
        <v>46</v>
      </c>
      <c r="D34" s="210">
        <v>3246994</v>
      </c>
    </row>
  </sheetData>
  <mergeCells count="4">
    <mergeCell ref="A2:D2"/>
    <mergeCell ref="A3:B3"/>
    <mergeCell ref="A4:B4"/>
    <mergeCell ref="C4:D4"/>
  </mergeCells>
  <pageMargins left="0.751388888888889" right="0" top="1" bottom="1" header="0.5" footer="0.5"/>
  <pageSetup paperSize="9" scale="76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topLeftCell="B1" workbookViewId="0">
      <selection activeCell="A15" sqref="A1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D1" s="183"/>
      <c r="F1" s="184"/>
      <c r="G1" s="185"/>
    </row>
    <row r="2" ht="41.25" customHeight="1" spans="1:7">
      <c r="A2" s="186" t="str">
        <f>"2026"&amp;"年部门一般公共预算支出预算表（按功能科目分类）"</f>
        <v>2026年部门一般公共预算支出预算表（按功能科目分类）</v>
      </c>
      <c r="B2" s="186"/>
      <c r="C2" s="186"/>
      <c r="D2" s="186"/>
      <c r="E2" s="186"/>
      <c r="F2" s="186"/>
      <c r="G2" s="186"/>
    </row>
    <row r="3" ht="18" customHeight="1" spans="1:7">
      <c r="A3" s="5" t="str">
        <f>"单位名称："&amp;"中共昆明经济技术开发区（自贸试验区昆明片区）机关委员会"</f>
        <v>单位名称：中共昆明经济技术开发区（自贸试验区昆明片区）机关委员会</v>
      </c>
      <c r="B3" s="1"/>
      <c r="F3" s="187"/>
      <c r="G3" s="188" t="s">
        <v>0</v>
      </c>
    </row>
    <row r="4" ht="20.25" customHeight="1" spans="1:7">
      <c r="A4" s="189" t="s">
        <v>133</v>
      </c>
      <c r="B4" s="189"/>
      <c r="C4" s="142" t="s">
        <v>49</v>
      </c>
      <c r="D4" s="38" t="s">
        <v>67</v>
      </c>
      <c r="E4" s="71"/>
      <c r="F4" s="71"/>
      <c r="G4" s="71" t="s">
        <v>68</v>
      </c>
    </row>
    <row r="5" ht="20.25" customHeight="1" spans="1:7">
      <c r="A5" s="190" t="s">
        <v>64</v>
      </c>
      <c r="B5" s="190" t="s">
        <v>65</v>
      </c>
      <c r="C5" s="15"/>
      <c r="D5" s="71" t="s">
        <v>51</v>
      </c>
      <c r="E5" s="71" t="s">
        <v>134</v>
      </c>
      <c r="F5" s="71" t="s">
        <v>135</v>
      </c>
      <c r="G5" s="71"/>
    </row>
    <row r="6" ht="15" customHeight="1" spans="1:7">
      <c r="A6" s="191" t="s">
        <v>74</v>
      </c>
      <c r="B6" s="191" t="s">
        <v>75</v>
      </c>
      <c r="C6" s="192" t="s">
        <v>76</v>
      </c>
      <c r="D6" s="192" t="s">
        <v>77</v>
      </c>
      <c r="E6" s="192" t="s">
        <v>78</v>
      </c>
      <c r="F6" s="192" t="s">
        <v>79</v>
      </c>
      <c r="G6" s="192" t="s">
        <v>80</v>
      </c>
    </row>
    <row r="7" ht="18" customHeight="1" spans="1:7">
      <c r="A7" s="193" t="s">
        <v>89</v>
      </c>
      <c r="B7" s="193" t="s">
        <v>90</v>
      </c>
      <c r="C7" s="194">
        <v>3246994</v>
      </c>
      <c r="D7" s="195">
        <v>146994</v>
      </c>
      <c r="E7" s="195"/>
      <c r="F7" s="195">
        <v>146994</v>
      </c>
      <c r="G7" s="195">
        <v>3100000</v>
      </c>
    </row>
    <row r="8" ht="18" customHeight="1" spans="1:7">
      <c r="A8" s="196" t="s">
        <v>91</v>
      </c>
      <c r="B8" s="196" t="s">
        <v>92</v>
      </c>
      <c r="C8" s="194">
        <v>1074400</v>
      </c>
      <c r="D8" s="195"/>
      <c r="E8" s="195"/>
      <c r="F8" s="195"/>
      <c r="G8" s="195">
        <v>1074400</v>
      </c>
    </row>
    <row r="9" ht="18" customHeight="1" spans="1:7">
      <c r="A9" s="197" t="s">
        <v>93</v>
      </c>
      <c r="B9" s="197" t="s">
        <v>94</v>
      </c>
      <c r="C9" s="194">
        <v>1074400</v>
      </c>
      <c r="D9" s="195"/>
      <c r="E9" s="195"/>
      <c r="F9" s="195"/>
      <c r="G9" s="195">
        <v>1074400</v>
      </c>
    </row>
    <row r="10" ht="18" customHeight="1" spans="1:7">
      <c r="A10" s="196" t="s">
        <v>95</v>
      </c>
      <c r="B10" s="196" t="s">
        <v>96</v>
      </c>
      <c r="C10" s="194">
        <v>2172594</v>
      </c>
      <c r="D10" s="195">
        <v>146994</v>
      </c>
      <c r="E10" s="195"/>
      <c r="F10" s="195">
        <v>146994</v>
      </c>
      <c r="G10" s="195">
        <v>2025600</v>
      </c>
    </row>
    <row r="11" ht="18" customHeight="1" spans="1:7">
      <c r="A11" s="197" t="s">
        <v>97</v>
      </c>
      <c r="B11" s="197" t="s">
        <v>98</v>
      </c>
      <c r="C11" s="194">
        <v>146994</v>
      </c>
      <c r="D11" s="195">
        <v>146994</v>
      </c>
      <c r="E11" s="195"/>
      <c r="F11" s="195">
        <v>146994</v>
      </c>
      <c r="G11" s="195"/>
    </row>
    <row r="12" ht="18" customHeight="1" spans="1:7">
      <c r="A12" s="197" t="s">
        <v>99</v>
      </c>
      <c r="B12" s="197" t="s">
        <v>94</v>
      </c>
      <c r="C12" s="194">
        <v>2025600</v>
      </c>
      <c r="D12" s="195"/>
      <c r="E12" s="195"/>
      <c r="F12" s="195"/>
      <c r="G12" s="195">
        <v>2025600</v>
      </c>
    </row>
    <row r="13" ht="18" customHeight="1" spans="1:7">
      <c r="A13" s="22" t="s">
        <v>136</v>
      </c>
      <c r="B13" s="22" t="s">
        <v>136</v>
      </c>
      <c r="C13" s="194">
        <v>3246994</v>
      </c>
      <c r="D13" s="195">
        <v>146994</v>
      </c>
      <c r="E13" s="194"/>
      <c r="F13" s="194">
        <v>146994</v>
      </c>
      <c r="G13" s="194">
        <v>3100000</v>
      </c>
    </row>
  </sheetData>
  <mergeCells count="7">
    <mergeCell ref="A2:G2"/>
    <mergeCell ref="A3:E3"/>
    <mergeCell ref="A4:B4"/>
    <mergeCell ref="D4:F4"/>
    <mergeCell ref="A13:B13"/>
    <mergeCell ref="C4:C5"/>
    <mergeCell ref="G4:G5"/>
  </mergeCells>
  <pageMargins left="0.751388888888889" right="0" top="1" bottom="1" header="0.5" footer="0.5"/>
  <pageSetup paperSize="9" scale="7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2"/>
  <sheetViews>
    <sheetView showGridLines="0" showZeros="0" workbookViewId="0">
      <selection activeCell="A15" sqref="A15"/>
    </sheetView>
  </sheetViews>
  <sheetFormatPr defaultColWidth="8.575" defaultRowHeight="12.75" customHeight="1" outlineLevelCol="4"/>
  <cols>
    <col min="1" max="1" width="28.2833333333333" customWidth="1"/>
    <col min="2" max="2" width="21.85" customWidth="1"/>
    <col min="3" max="3" width="20.2833333333333" customWidth="1"/>
    <col min="4" max="4" width="26.575" customWidth="1"/>
    <col min="5" max="5" width="19.1416666666667" customWidth="1"/>
  </cols>
  <sheetData>
    <row r="1" ht="17.25" customHeight="1" spans="1:5">
      <c r="A1" s="171" t="s">
        <v>137</v>
      </c>
    </row>
    <row r="2" ht="41.25" customHeight="1" spans="1:5">
      <c r="A2" s="172" t="str">
        <f>"2026"&amp;"年部门“三公”经费财政拨款支出情况表"</f>
        <v>2026年部门“三公”经费财政拨款支出情况表</v>
      </c>
    </row>
    <row r="3" ht="21" customHeight="1" spans="1:5">
      <c r="A3" s="173" t="str">
        <f>"单位名称："&amp;"中共昆明经济技术开发区（自贸试验区昆明片区）机关委员会"</f>
        <v>单位名称：中共昆明经济技术开发区（自贸试验区昆明片区）机关委员会</v>
      </c>
      <c r="B3" s="1"/>
      <c r="E3" s="174" t="s">
        <v>0</v>
      </c>
    </row>
    <row r="4" ht="20.25" customHeight="1" spans="1:5">
      <c r="A4" s="10" t="s">
        <v>138</v>
      </c>
      <c r="B4" s="10" t="s">
        <v>139</v>
      </c>
      <c r="C4" s="11" t="s">
        <v>140</v>
      </c>
      <c r="D4" s="125" t="s">
        <v>141</v>
      </c>
      <c r="E4" s="127"/>
    </row>
    <row r="5" ht="37.5" customHeight="1" spans="1:5">
      <c r="A5" s="166"/>
      <c r="B5" s="166"/>
      <c r="C5" s="175"/>
      <c r="D5" s="134" t="s">
        <v>142</v>
      </c>
      <c r="E5" s="134" t="s">
        <v>143</v>
      </c>
    </row>
    <row r="6" ht="17.25" customHeight="1" spans="1:5">
      <c r="A6" s="176" t="s">
        <v>49</v>
      </c>
      <c r="B6" s="177"/>
      <c r="C6" s="24"/>
      <c r="D6" s="24">
        <f t="shared" ref="D6:D11" si="0">B6-C6</f>
        <v>0</v>
      </c>
      <c r="E6" s="178">
        <f t="shared" ref="E6:E11" si="1">IF(C6=0,0,D6/C6)</f>
        <v>0</v>
      </c>
    </row>
    <row r="7" ht="17.25" customHeight="1" spans="1:5">
      <c r="A7" s="179" t="s">
        <v>144</v>
      </c>
      <c r="B7" s="24"/>
      <c r="C7" s="24"/>
      <c r="D7" s="24">
        <f t="shared" si="0"/>
        <v>0</v>
      </c>
      <c r="E7" s="178">
        <f t="shared" si="1"/>
        <v>0</v>
      </c>
    </row>
    <row r="8" ht="17.25" customHeight="1" spans="1:5">
      <c r="A8" s="179" t="s">
        <v>145</v>
      </c>
      <c r="B8" s="24"/>
      <c r="C8" s="24"/>
      <c r="D8" s="24">
        <f t="shared" si="0"/>
        <v>0</v>
      </c>
      <c r="E8" s="178">
        <f t="shared" si="1"/>
        <v>0</v>
      </c>
    </row>
    <row r="9" ht="17.25" customHeight="1" spans="1:5">
      <c r="A9" s="179" t="s">
        <v>146</v>
      </c>
      <c r="B9" s="24"/>
      <c r="C9" s="24"/>
      <c r="D9" s="24">
        <f t="shared" si="0"/>
        <v>0</v>
      </c>
      <c r="E9" s="178">
        <f t="shared" si="1"/>
        <v>0</v>
      </c>
    </row>
    <row r="10" ht="17.25" customHeight="1" spans="1:5">
      <c r="A10" s="179" t="s">
        <v>147</v>
      </c>
      <c r="B10" s="24"/>
      <c r="C10" s="24"/>
      <c r="D10" s="24">
        <f t="shared" si="0"/>
        <v>0</v>
      </c>
      <c r="E10" s="178">
        <f t="shared" si="1"/>
        <v>0</v>
      </c>
    </row>
    <row r="11" ht="17.25" customHeight="1" spans="1:5">
      <c r="A11" s="179" t="s">
        <v>148</v>
      </c>
      <c r="B11" s="24"/>
      <c r="C11" s="24"/>
      <c r="D11" s="24">
        <f t="shared" si="0"/>
        <v>0</v>
      </c>
      <c r="E11" s="178">
        <f t="shared" si="1"/>
        <v>0</v>
      </c>
    </row>
    <row r="12" ht="47.25" customHeight="1" spans="1:5">
      <c r="A12" s="180" t="s">
        <v>149</v>
      </c>
      <c r="B12" s="181"/>
      <c r="C12" s="181"/>
      <c r="D12" s="181"/>
      <c r="E12" s="182"/>
    </row>
  </sheetData>
  <mergeCells count="8">
    <mergeCell ref="A1:E1"/>
    <mergeCell ref="A2:E2"/>
    <mergeCell ref="A3:C3"/>
    <mergeCell ref="D4:E4"/>
    <mergeCell ref="A12:E12"/>
    <mergeCell ref="A4:A5"/>
    <mergeCell ref="B4:B5"/>
    <mergeCell ref="C4:C5"/>
  </mergeCells>
  <pageMargins left="0.751388888888889" right="0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5" sqref="A15"/>
    </sheetView>
  </sheetViews>
  <sheetFormatPr defaultColWidth="8.575" defaultRowHeight="12.75" customHeight="1" outlineLevelRow="7" outlineLevelCol="4"/>
  <cols>
    <col min="1" max="1" width="14.575" customWidth="1"/>
    <col min="2" max="2" width="33.425" customWidth="1"/>
    <col min="3" max="3" width="26.7083333333333" customWidth="1"/>
    <col min="4" max="4" width="30.1416666666667" customWidth="1"/>
    <col min="5" max="5" width="30.85" customWidth="1"/>
  </cols>
  <sheetData>
    <row r="1" ht="17.25" customHeight="1" spans="1:5">
      <c r="A1" s="163"/>
    </row>
    <row r="2" ht="41.25" customHeight="1" spans="1:5">
      <c r="A2" s="106" t="str">
        <f>"2026"&amp;"年部门政府性基金预算支出预算表"</f>
        <v>2026年部门政府性基金预算支出预算表</v>
      </c>
    </row>
    <row r="3" ht="17.25" customHeight="1" spans="1:5">
      <c r="A3" s="107" t="str">
        <f>"单位名称："&amp;"中共昆明经济技术开发区（自贸试验区昆明片区）机关委员会"</f>
        <v>单位名称：中共昆明经济技术开发区（自贸试验区昆明片区）机关委员会</v>
      </c>
      <c r="B3" s="1"/>
      <c r="C3" s="164"/>
      <c r="E3" s="165" t="s">
        <v>0</v>
      </c>
    </row>
    <row r="4" ht="21.75" customHeight="1" spans="1:5">
      <c r="A4" s="10" t="s">
        <v>133</v>
      </c>
      <c r="B4" s="166"/>
      <c r="C4" s="113" t="s">
        <v>150</v>
      </c>
      <c r="D4" s="126"/>
      <c r="E4" s="127"/>
    </row>
    <row r="5" ht="29.25" customHeight="1" spans="1:5">
      <c r="A5" s="167" t="s">
        <v>64</v>
      </c>
      <c r="B5" s="167" t="s">
        <v>65</v>
      </c>
      <c r="C5" s="168" t="s">
        <v>49</v>
      </c>
      <c r="D5" s="134" t="s">
        <v>67</v>
      </c>
      <c r="E5" s="134" t="s">
        <v>68</v>
      </c>
    </row>
    <row r="6" ht="15" customHeight="1" spans="1:5">
      <c r="A6" s="169">
        <v>1</v>
      </c>
      <c r="B6" s="169">
        <v>2</v>
      </c>
      <c r="C6" s="169">
        <v>3</v>
      </c>
      <c r="D6" s="169">
        <v>4</v>
      </c>
      <c r="E6" s="169">
        <v>5</v>
      </c>
    </row>
    <row r="7" ht="20.25" customHeight="1" spans="1:5">
      <c r="A7" s="28"/>
      <c r="B7" s="28"/>
      <c r="C7" s="24"/>
      <c r="D7" s="24"/>
      <c r="E7" s="24"/>
    </row>
    <row r="8" ht="18.75" customHeight="1" spans="1:5">
      <c r="A8" s="170" t="s">
        <v>49</v>
      </c>
      <c r="B8" s="170"/>
      <c r="C8" s="24"/>
      <c r="D8" s="24"/>
      <c r="E8" s="149"/>
    </row>
  </sheetData>
  <mergeCells count="6">
    <mergeCell ref="A1:E1"/>
    <mergeCell ref="A2:E2"/>
    <mergeCell ref="A3:B3"/>
    <mergeCell ref="A4:B4"/>
    <mergeCell ref="C4:E4"/>
    <mergeCell ref="A8:B8"/>
  </mergeCells>
  <pageMargins left="0.751388888888889" right="0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7"/>
  <sheetViews>
    <sheetView showGridLines="0" showZeros="0" workbookViewId="0">
      <selection activeCell="A15" sqref="A15"/>
    </sheetView>
  </sheetViews>
  <sheetFormatPr defaultColWidth="8.575" defaultRowHeight="12.75" customHeight="1"/>
  <cols>
    <col min="1" max="2" width="28.85" customWidth="1"/>
    <col min="3" max="3" width="28.7083333333333" customWidth="1"/>
    <col min="4" max="6" width="20.575" customWidth="1"/>
    <col min="7" max="10" width="20.7083333333333" customWidth="1"/>
    <col min="11" max="24" width="25.425" customWidth="1"/>
  </cols>
  <sheetData>
    <row r="1" ht="17.25" customHeight="1" spans="1:24">
      <c r="A1" s="1"/>
    </row>
    <row r="2" ht="41.25" customHeight="1" spans="1:24">
      <c r="A2" s="152" t="str">
        <f>"2026"&amp;"年部门预算基本支出明细表"</f>
        <v>2026年部门预算基本支出明细表</v>
      </c>
      <c r="B2" s="152"/>
      <c r="C2" s="152"/>
      <c r="D2" s="152"/>
      <c r="E2" s="152"/>
      <c r="F2" s="152"/>
      <c r="G2" s="152"/>
      <c r="H2" s="152" t="s">
        <v>151</v>
      </c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ht="17.25" customHeight="1" spans="1:24">
      <c r="A3" s="153" t="str">
        <f>"单位名称："&amp;"中共昆明经济技术开发区（自贸试验区昆明片区）机关委员会"</f>
        <v>单位名称：中共昆明经济技术开发区（自贸试验区昆明片区）机关委员会</v>
      </c>
      <c r="B3" s="1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 t="s">
        <v>0</v>
      </c>
    </row>
    <row r="4" ht="23.25" customHeight="1" spans="1:24">
      <c r="A4" s="155" t="s">
        <v>152</v>
      </c>
      <c r="B4" s="155" t="s">
        <v>153</v>
      </c>
      <c r="C4" s="156" t="s">
        <v>154</v>
      </c>
      <c r="D4" s="157" t="s">
        <v>155</v>
      </c>
      <c r="E4" s="157" t="s">
        <v>156</v>
      </c>
      <c r="F4" s="157" t="s">
        <v>157</v>
      </c>
      <c r="G4" s="157" t="s">
        <v>158</v>
      </c>
      <c r="H4" s="157" t="s">
        <v>159</v>
      </c>
      <c r="I4" s="157" t="s">
        <v>160</v>
      </c>
      <c r="J4" s="157" t="s">
        <v>161</v>
      </c>
      <c r="K4" s="158" t="s">
        <v>49</v>
      </c>
      <c r="L4" s="158" t="s">
        <v>162</v>
      </c>
      <c r="M4" s="158"/>
      <c r="N4" s="158"/>
      <c r="O4" s="158" t="s">
        <v>163</v>
      </c>
      <c r="P4" s="158"/>
      <c r="Q4" s="158"/>
      <c r="R4" s="157" t="s">
        <v>55</v>
      </c>
      <c r="S4" s="158" t="s">
        <v>56</v>
      </c>
      <c r="T4" s="158"/>
      <c r="U4" s="158"/>
      <c r="V4" s="158"/>
      <c r="W4" s="158"/>
      <c r="X4" s="158"/>
    </row>
    <row r="5" ht="41.25" customHeight="1" spans="1:24">
      <c r="A5" s="155"/>
      <c r="B5" s="155"/>
      <c r="C5" s="156"/>
      <c r="D5" s="157"/>
      <c r="E5" s="157"/>
      <c r="F5" s="157"/>
      <c r="G5" s="157"/>
      <c r="H5" s="157"/>
      <c r="I5" s="158"/>
      <c r="J5" s="158"/>
      <c r="K5" s="158"/>
      <c r="L5" s="158" t="s">
        <v>52</v>
      </c>
      <c r="M5" s="157" t="s">
        <v>53</v>
      </c>
      <c r="N5" s="157" t="s">
        <v>54</v>
      </c>
      <c r="O5" s="157" t="s">
        <v>52</v>
      </c>
      <c r="P5" s="157" t="s">
        <v>53</v>
      </c>
      <c r="Q5" s="157" t="s">
        <v>54</v>
      </c>
      <c r="R5" s="157"/>
      <c r="S5" s="157" t="s">
        <v>51</v>
      </c>
      <c r="T5" s="157" t="s">
        <v>57</v>
      </c>
      <c r="U5" s="158" t="s">
        <v>59</v>
      </c>
      <c r="V5" s="157" t="s">
        <v>60</v>
      </c>
      <c r="W5" s="157" t="s">
        <v>58</v>
      </c>
      <c r="X5" s="157" t="s">
        <v>61</v>
      </c>
    </row>
    <row r="6" ht="17.25" customHeight="1" spans="1:24">
      <c r="A6" s="159">
        <v>1</v>
      </c>
      <c r="B6" s="159">
        <v>2</v>
      </c>
      <c r="C6" s="160">
        <v>3</v>
      </c>
      <c r="D6" s="160">
        <v>4</v>
      </c>
      <c r="E6" s="160">
        <v>5</v>
      </c>
      <c r="F6" s="160">
        <v>6</v>
      </c>
      <c r="G6" s="160">
        <v>7</v>
      </c>
      <c r="H6" s="160">
        <v>8</v>
      </c>
      <c r="I6" s="160">
        <v>9</v>
      </c>
      <c r="J6" s="160">
        <v>10</v>
      </c>
      <c r="K6" s="160">
        <v>11</v>
      </c>
      <c r="L6" s="160">
        <v>12</v>
      </c>
      <c r="M6" s="160">
        <v>13</v>
      </c>
      <c r="N6" s="160">
        <v>14</v>
      </c>
      <c r="O6" s="160">
        <v>15</v>
      </c>
      <c r="P6" s="160">
        <v>16</v>
      </c>
      <c r="Q6" s="160">
        <v>17</v>
      </c>
      <c r="R6" s="160">
        <v>18</v>
      </c>
      <c r="S6" s="160">
        <v>19</v>
      </c>
      <c r="T6" s="160">
        <v>20</v>
      </c>
      <c r="U6" s="160">
        <v>21</v>
      </c>
      <c r="V6" s="160">
        <v>22</v>
      </c>
      <c r="W6" s="160">
        <v>23</v>
      </c>
      <c r="X6" s="160">
        <v>24</v>
      </c>
    </row>
    <row r="7" ht="19.5" customHeight="1" spans="1:24">
      <c r="A7" s="161" t="s">
        <v>63</v>
      </c>
      <c r="B7" s="161" t="s">
        <v>63</v>
      </c>
      <c r="C7" s="161" t="s">
        <v>164</v>
      </c>
      <c r="D7" s="161" t="s">
        <v>165</v>
      </c>
      <c r="E7" s="161" t="s">
        <v>97</v>
      </c>
      <c r="F7" s="161" t="s">
        <v>98</v>
      </c>
      <c r="G7" s="161" t="s">
        <v>166</v>
      </c>
      <c r="H7" s="161" t="s">
        <v>167</v>
      </c>
      <c r="I7" s="161" t="s">
        <v>168</v>
      </c>
      <c r="J7" s="161" t="s">
        <v>169</v>
      </c>
      <c r="K7" s="162">
        <v>31080</v>
      </c>
      <c r="L7" s="162">
        <v>31080</v>
      </c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</row>
    <row r="8" ht="19.5" customHeight="1" spans="1:24">
      <c r="A8" s="161" t="s">
        <v>63</v>
      </c>
      <c r="B8" s="161" t="s">
        <v>63</v>
      </c>
      <c r="C8" s="161" t="s">
        <v>164</v>
      </c>
      <c r="D8" s="161" t="s">
        <v>170</v>
      </c>
      <c r="E8" s="161" t="s">
        <v>97</v>
      </c>
      <c r="F8" s="161" t="s">
        <v>98</v>
      </c>
      <c r="G8" s="161" t="s">
        <v>171</v>
      </c>
      <c r="H8" s="161" t="s">
        <v>172</v>
      </c>
      <c r="I8" s="161" t="s">
        <v>168</v>
      </c>
      <c r="J8" s="161" t="s">
        <v>169</v>
      </c>
      <c r="K8" s="162">
        <v>10330</v>
      </c>
      <c r="L8" s="162">
        <v>10330</v>
      </c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</row>
    <row r="9" ht="19.5" customHeight="1" spans="1:24">
      <c r="A9" s="161" t="s">
        <v>63</v>
      </c>
      <c r="B9" s="161" t="s">
        <v>63</v>
      </c>
      <c r="C9" s="161" t="s">
        <v>164</v>
      </c>
      <c r="D9" s="161" t="s">
        <v>173</v>
      </c>
      <c r="E9" s="161" t="s">
        <v>97</v>
      </c>
      <c r="F9" s="161" t="s">
        <v>98</v>
      </c>
      <c r="G9" s="161" t="s">
        <v>174</v>
      </c>
      <c r="H9" s="161" t="s">
        <v>175</v>
      </c>
      <c r="I9" s="161" t="s">
        <v>168</v>
      </c>
      <c r="J9" s="161" t="s">
        <v>169</v>
      </c>
      <c r="K9" s="162">
        <v>21000</v>
      </c>
      <c r="L9" s="162">
        <v>21000</v>
      </c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</row>
    <row r="10" ht="19.5" customHeight="1" spans="1:24">
      <c r="A10" s="161" t="s">
        <v>63</v>
      </c>
      <c r="B10" s="161" t="s">
        <v>63</v>
      </c>
      <c r="C10" s="161" t="s">
        <v>164</v>
      </c>
      <c r="D10" s="161" t="s">
        <v>176</v>
      </c>
      <c r="E10" s="161" t="s">
        <v>97</v>
      </c>
      <c r="F10" s="161" t="s">
        <v>98</v>
      </c>
      <c r="G10" s="161" t="s">
        <v>177</v>
      </c>
      <c r="H10" s="161" t="s">
        <v>178</v>
      </c>
      <c r="I10" s="161" t="s">
        <v>168</v>
      </c>
      <c r="J10" s="161" t="s">
        <v>169</v>
      </c>
      <c r="K10" s="162">
        <v>2000</v>
      </c>
      <c r="L10" s="162">
        <v>2000</v>
      </c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</row>
    <row r="11" ht="19.5" customHeight="1" spans="1:24">
      <c r="A11" s="161" t="s">
        <v>63</v>
      </c>
      <c r="B11" s="161" t="s">
        <v>63</v>
      </c>
      <c r="C11" s="161" t="s">
        <v>164</v>
      </c>
      <c r="D11" s="161" t="s">
        <v>179</v>
      </c>
      <c r="E11" s="161" t="s">
        <v>97</v>
      </c>
      <c r="F11" s="161" t="s">
        <v>98</v>
      </c>
      <c r="G11" s="161" t="s">
        <v>180</v>
      </c>
      <c r="H11" s="161" t="s">
        <v>181</v>
      </c>
      <c r="I11" s="161" t="s">
        <v>182</v>
      </c>
      <c r="J11" s="161" t="s">
        <v>181</v>
      </c>
      <c r="K11" s="162">
        <v>4000</v>
      </c>
      <c r="L11" s="162">
        <v>4000</v>
      </c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</row>
    <row r="12" ht="19.5" customHeight="1" spans="1:24">
      <c r="A12" s="161" t="s">
        <v>63</v>
      </c>
      <c r="B12" s="161" t="s">
        <v>63</v>
      </c>
      <c r="C12" s="161" t="s">
        <v>183</v>
      </c>
      <c r="D12" s="161" t="s">
        <v>183</v>
      </c>
      <c r="E12" s="161" t="s">
        <v>97</v>
      </c>
      <c r="F12" s="161" t="s">
        <v>98</v>
      </c>
      <c r="G12" s="161" t="s">
        <v>166</v>
      </c>
      <c r="H12" s="161" t="s">
        <v>167</v>
      </c>
      <c r="I12" s="161" t="s">
        <v>168</v>
      </c>
      <c r="J12" s="161" t="s">
        <v>169</v>
      </c>
      <c r="K12" s="162">
        <v>34188</v>
      </c>
      <c r="L12" s="162">
        <v>34188</v>
      </c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</row>
    <row r="13" ht="19.5" customHeight="1" spans="1:24">
      <c r="A13" s="161" t="s">
        <v>63</v>
      </c>
      <c r="B13" s="161" t="s">
        <v>63</v>
      </c>
      <c r="C13" s="161" t="s">
        <v>183</v>
      </c>
      <c r="D13" s="161" t="s">
        <v>183</v>
      </c>
      <c r="E13" s="161" t="s">
        <v>97</v>
      </c>
      <c r="F13" s="161" t="s">
        <v>98</v>
      </c>
      <c r="G13" s="161" t="s">
        <v>171</v>
      </c>
      <c r="H13" s="161" t="s">
        <v>172</v>
      </c>
      <c r="I13" s="161" t="s">
        <v>168</v>
      </c>
      <c r="J13" s="161" t="s">
        <v>169</v>
      </c>
      <c r="K13" s="162">
        <v>12396</v>
      </c>
      <c r="L13" s="162">
        <v>12396</v>
      </c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</row>
    <row r="14" ht="19.5" customHeight="1" spans="1:24">
      <c r="A14" s="161" t="s">
        <v>63</v>
      </c>
      <c r="B14" s="161" t="s">
        <v>63</v>
      </c>
      <c r="C14" s="161" t="s">
        <v>183</v>
      </c>
      <c r="D14" s="161" t="s">
        <v>183</v>
      </c>
      <c r="E14" s="161" t="s">
        <v>97</v>
      </c>
      <c r="F14" s="161" t="s">
        <v>98</v>
      </c>
      <c r="G14" s="161" t="s">
        <v>174</v>
      </c>
      <c r="H14" s="161" t="s">
        <v>175</v>
      </c>
      <c r="I14" s="161" t="s">
        <v>168</v>
      </c>
      <c r="J14" s="161" t="s">
        <v>169</v>
      </c>
      <c r="K14" s="162">
        <v>25200</v>
      </c>
      <c r="L14" s="162">
        <v>25200</v>
      </c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</row>
    <row r="15" ht="19.5" customHeight="1" spans="1:24">
      <c r="A15" s="161" t="s">
        <v>63</v>
      </c>
      <c r="B15" s="161" t="s">
        <v>63</v>
      </c>
      <c r="C15" s="161" t="s">
        <v>183</v>
      </c>
      <c r="D15" s="161" t="s">
        <v>183</v>
      </c>
      <c r="E15" s="161" t="s">
        <v>97</v>
      </c>
      <c r="F15" s="161" t="s">
        <v>98</v>
      </c>
      <c r="G15" s="161" t="s">
        <v>177</v>
      </c>
      <c r="H15" s="161" t="s">
        <v>178</v>
      </c>
      <c r="I15" s="161" t="s">
        <v>168</v>
      </c>
      <c r="J15" s="161" t="s">
        <v>169</v>
      </c>
      <c r="K15" s="162">
        <v>2000</v>
      </c>
      <c r="L15" s="162">
        <v>2000</v>
      </c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</row>
    <row r="16" ht="19.5" customHeight="1" spans="1:24">
      <c r="A16" s="161" t="s">
        <v>63</v>
      </c>
      <c r="B16" s="161" t="s">
        <v>63</v>
      </c>
      <c r="C16" s="161" t="s">
        <v>183</v>
      </c>
      <c r="D16" s="161" t="s">
        <v>183</v>
      </c>
      <c r="E16" s="161" t="s">
        <v>97</v>
      </c>
      <c r="F16" s="161" t="s">
        <v>98</v>
      </c>
      <c r="G16" s="161" t="s">
        <v>180</v>
      </c>
      <c r="H16" s="161" t="s">
        <v>181</v>
      </c>
      <c r="I16" s="161" t="s">
        <v>182</v>
      </c>
      <c r="J16" s="161" t="s">
        <v>181</v>
      </c>
      <c r="K16" s="162">
        <v>4800</v>
      </c>
      <c r="L16" s="162">
        <v>4800</v>
      </c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</row>
    <row r="17" ht="19.5" customHeight="1" spans="1:24">
      <c r="A17" s="160" t="s">
        <v>49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2">
        <v>146994</v>
      </c>
      <c r="L17" s="162">
        <v>146994</v>
      </c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</row>
  </sheetData>
  <mergeCells count="19">
    <mergeCell ref="H1:X1"/>
    <mergeCell ref="A2:X2"/>
    <mergeCell ref="A3:C3"/>
    <mergeCell ref="L4:N4"/>
    <mergeCell ref="O4:Q4"/>
    <mergeCell ref="S4:X4"/>
    <mergeCell ref="A17:J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ageMargins left="0.751388888888889" right="0" top="1" bottom="1" header="0.5" footer="0.5"/>
  <pageSetup paperSize="9" scale="23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AA21"/>
  <sheetViews>
    <sheetView showZeros="0" workbookViewId="0">
      <selection activeCell="A15" sqref="A15"/>
    </sheetView>
  </sheetViews>
  <sheetFormatPr defaultColWidth="12.283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24.425" customWidth="1"/>
    <col min="6" max="6" width="22.7083333333333" customWidth="1"/>
    <col min="7" max="13" width="29.575" customWidth="1"/>
    <col min="14" max="14" width="20.1416666666667" customWidth="1"/>
    <col min="15" max="15" width="15.2833333333333" customWidth="1"/>
    <col min="18" max="19" width="14" customWidth="1"/>
  </cols>
  <sheetData>
    <row r="1" ht="17.25" customHeight="1" spans="1:27">
      <c r="A1" s="104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Y1" s="105"/>
      <c r="Z1" s="140"/>
      <c r="AA1" s="105"/>
    </row>
    <row r="2" ht="41.25" customHeight="1" spans="1:27">
      <c r="A2" s="106" t="str">
        <f>"2026"&amp;"年部门预算项目支出明细表（一）"</f>
        <v>2026年部门预算项目支出明细表（一）</v>
      </c>
    </row>
    <row r="3" ht="17.25" customHeight="1" spans="1:27">
      <c r="A3" s="107" t="str">
        <f>"单位名称："&amp;"中共昆明经济技术开发区（自贸试验区昆明片区）机关委员会"</f>
        <v>单位名称：中共昆明经济技术开发区（自贸试验区昆明片区）机关委员会</v>
      </c>
      <c r="B3" s="1"/>
      <c r="AA3" s="141" t="s">
        <v>0</v>
      </c>
    </row>
    <row r="4" ht="24" customHeight="1" spans="1:27">
      <c r="A4" s="10" t="s">
        <v>152</v>
      </c>
      <c r="B4" s="109" t="s">
        <v>153</v>
      </c>
      <c r="C4" s="142" t="s">
        <v>184</v>
      </c>
      <c r="D4" s="134" t="s">
        <v>154</v>
      </c>
      <c r="E4" s="38" t="s">
        <v>185</v>
      </c>
      <c r="F4" s="134" t="s">
        <v>186</v>
      </c>
      <c r="G4" s="38" t="s">
        <v>155</v>
      </c>
      <c r="H4" s="134" t="s">
        <v>156</v>
      </c>
      <c r="I4" s="134" t="s">
        <v>157</v>
      </c>
      <c r="J4" s="134" t="s">
        <v>187</v>
      </c>
      <c r="K4" s="134" t="s">
        <v>188</v>
      </c>
      <c r="L4" s="134" t="s">
        <v>160</v>
      </c>
      <c r="M4" s="134" t="s">
        <v>161</v>
      </c>
      <c r="N4" s="38" t="s">
        <v>49</v>
      </c>
      <c r="O4" s="38" t="s">
        <v>162</v>
      </c>
      <c r="P4" s="38"/>
      <c r="Q4" s="38"/>
      <c r="R4" s="38" t="s">
        <v>163</v>
      </c>
      <c r="S4" s="38"/>
      <c r="T4" s="38"/>
      <c r="U4" s="134" t="s">
        <v>55</v>
      </c>
      <c r="V4" s="38" t="s">
        <v>56</v>
      </c>
      <c r="W4" s="38"/>
      <c r="X4" s="38"/>
      <c r="Y4" s="38"/>
      <c r="Z4" s="38"/>
      <c r="AA4" s="38"/>
    </row>
    <row r="5" ht="39.75" customHeight="1" spans="1:27">
      <c r="A5" s="117"/>
      <c r="B5" s="118"/>
      <c r="C5" s="143"/>
      <c r="D5" s="144"/>
      <c r="E5" s="144"/>
      <c r="F5" s="144"/>
      <c r="G5" s="144"/>
      <c r="H5" s="145"/>
      <c r="I5" s="145"/>
      <c r="J5" s="145"/>
      <c r="K5" s="145"/>
      <c r="L5" s="145"/>
      <c r="M5" s="145"/>
      <c r="N5" s="38"/>
      <c r="O5" s="38" t="s">
        <v>52</v>
      </c>
      <c r="P5" s="134" t="s">
        <v>53</v>
      </c>
      <c r="Q5" s="134" t="s">
        <v>54</v>
      </c>
      <c r="R5" s="134" t="s">
        <v>52</v>
      </c>
      <c r="S5" s="134" t="s">
        <v>53</v>
      </c>
      <c r="T5" s="134" t="s">
        <v>54</v>
      </c>
      <c r="U5" s="146"/>
      <c r="V5" s="134" t="s">
        <v>51</v>
      </c>
      <c r="W5" s="134" t="s">
        <v>57</v>
      </c>
      <c r="X5" s="38" t="s">
        <v>59</v>
      </c>
      <c r="Y5" s="134" t="s">
        <v>60</v>
      </c>
      <c r="Z5" s="134" t="s">
        <v>58</v>
      </c>
      <c r="AA5" s="134" t="s">
        <v>61</v>
      </c>
    </row>
    <row r="6" ht="17.25" customHeight="1" spans="1:27">
      <c r="A6" s="147" t="s">
        <v>74</v>
      </c>
      <c r="B6" s="147" t="s">
        <v>75</v>
      </c>
      <c r="C6" s="148" t="s">
        <v>76</v>
      </c>
      <c r="D6" s="148" t="s">
        <v>77</v>
      </c>
      <c r="E6" s="148" t="s">
        <v>78</v>
      </c>
      <c r="F6" s="148" t="s">
        <v>79</v>
      </c>
      <c r="G6" s="148" t="s">
        <v>80</v>
      </c>
      <c r="H6" s="148" t="s">
        <v>81</v>
      </c>
      <c r="I6" s="148" t="s">
        <v>82</v>
      </c>
      <c r="J6" s="148" t="s">
        <v>83</v>
      </c>
      <c r="K6" s="148" t="s">
        <v>84</v>
      </c>
      <c r="L6" s="148" t="s">
        <v>85</v>
      </c>
      <c r="M6" s="148" t="s">
        <v>86</v>
      </c>
      <c r="N6" s="148" t="s">
        <v>87</v>
      </c>
      <c r="O6" s="148" t="s">
        <v>88</v>
      </c>
      <c r="P6" s="148" t="s">
        <v>189</v>
      </c>
      <c r="Q6" s="148" t="s">
        <v>190</v>
      </c>
      <c r="R6" s="148" t="s">
        <v>191</v>
      </c>
      <c r="S6" s="148" t="s">
        <v>192</v>
      </c>
      <c r="T6" s="148" t="s">
        <v>193</v>
      </c>
      <c r="U6" s="148" t="s">
        <v>194</v>
      </c>
      <c r="V6" s="148" t="s">
        <v>195</v>
      </c>
      <c r="W6" s="148" t="s">
        <v>196</v>
      </c>
      <c r="X6" s="148" t="s">
        <v>197</v>
      </c>
      <c r="Y6" s="148" t="s">
        <v>198</v>
      </c>
      <c r="Z6" s="148" t="s">
        <v>199</v>
      </c>
      <c r="AA6" s="148" t="s">
        <v>200</v>
      </c>
    </row>
    <row r="7" ht="19.5" customHeight="1" spans="1:27">
      <c r="A7" s="25" t="s">
        <v>63</v>
      </c>
      <c r="B7" s="26" t="s">
        <v>63</v>
      </c>
      <c r="C7" s="25" t="s">
        <v>201</v>
      </c>
      <c r="D7" s="26" t="s">
        <v>202</v>
      </c>
      <c r="E7" s="26" t="s">
        <v>203</v>
      </c>
      <c r="F7" s="26" t="s">
        <v>204</v>
      </c>
      <c r="G7" s="26" t="s">
        <v>202</v>
      </c>
      <c r="H7" s="25" t="s">
        <v>99</v>
      </c>
      <c r="I7" s="25" t="s">
        <v>94</v>
      </c>
      <c r="J7" s="25" t="s">
        <v>205</v>
      </c>
      <c r="K7" s="25" t="s">
        <v>206</v>
      </c>
      <c r="L7" s="25" t="s">
        <v>207</v>
      </c>
      <c r="M7" s="25" t="s">
        <v>206</v>
      </c>
      <c r="N7" s="149">
        <v>1812000</v>
      </c>
      <c r="O7" s="149">
        <v>1812000</v>
      </c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</row>
    <row r="8" ht="19.5" customHeight="1" spans="1:27">
      <c r="A8" s="25" t="s">
        <v>63</v>
      </c>
      <c r="B8" s="26" t="s">
        <v>63</v>
      </c>
      <c r="C8" s="25" t="s">
        <v>208</v>
      </c>
      <c r="D8" s="26" t="s">
        <v>209</v>
      </c>
      <c r="E8" s="26" t="s">
        <v>203</v>
      </c>
      <c r="F8" s="26" t="s">
        <v>204</v>
      </c>
      <c r="G8" s="26" t="s">
        <v>209</v>
      </c>
      <c r="H8" s="25" t="s">
        <v>93</v>
      </c>
      <c r="I8" s="25" t="s">
        <v>94</v>
      </c>
      <c r="J8" s="25" t="s">
        <v>166</v>
      </c>
      <c r="K8" s="25" t="s">
        <v>167</v>
      </c>
      <c r="L8" s="25" t="s">
        <v>168</v>
      </c>
      <c r="M8" s="25" t="s">
        <v>169</v>
      </c>
      <c r="N8" s="149">
        <v>145800</v>
      </c>
      <c r="O8" s="149">
        <v>145800</v>
      </c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</row>
    <row r="9" ht="19.5" customHeight="1" spans="1:27">
      <c r="A9" s="25" t="s">
        <v>63</v>
      </c>
      <c r="B9" s="26" t="s">
        <v>63</v>
      </c>
      <c r="C9" s="25" t="s">
        <v>208</v>
      </c>
      <c r="D9" s="26" t="s">
        <v>209</v>
      </c>
      <c r="E9" s="26" t="s">
        <v>203</v>
      </c>
      <c r="F9" s="26" t="s">
        <v>204</v>
      </c>
      <c r="G9" s="26" t="s">
        <v>209</v>
      </c>
      <c r="H9" s="25" t="s">
        <v>93</v>
      </c>
      <c r="I9" s="25" t="s">
        <v>94</v>
      </c>
      <c r="J9" s="25" t="s">
        <v>205</v>
      </c>
      <c r="K9" s="25" t="s">
        <v>206</v>
      </c>
      <c r="L9" s="25" t="s">
        <v>207</v>
      </c>
      <c r="M9" s="25" t="s">
        <v>206</v>
      </c>
      <c r="N9" s="149">
        <v>150000</v>
      </c>
      <c r="O9" s="149">
        <v>150000</v>
      </c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</row>
    <row r="10" ht="19.5" customHeight="1" spans="1:27">
      <c r="A10" s="25" t="s">
        <v>63</v>
      </c>
      <c r="B10" s="26" t="s">
        <v>63</v>
      </c>
      <c r="C10" s="25" t="s">
        <v>208</v>
      </c>
      <c r="D10" s="26" t="s">
        <v>210</v>
      </c>
      <c r="E10" s="26" t="s">
        <v>203</v>
      </c>
      <c r="F10" s="26" t="s">
        <v>204</v>
      </c>
      <c r="G10" s="26" t="s">
        <v>210</v>
      </c>
      <c r="H10" s="25" t="s">
        <v>93</v>
      </c>
      <c r="I10" s="25" t="s">
        <v>94</v>
      </c>
      <c r="J10" s="25" t="s">
        <v>205</v>
      </c>
      <c r="K10" s="25" t="s">
        <v>206</v>
      </c>
      <c r="L10" s="25" t="s">
        <v>207</v>
      </c>
      <c r="M10" s="25" t="s">
        <v>206</v>
      </c>
      <c r="N10" s="149">
        <v>90000</v>
      </c>
      <c r="O10" s="149">
        <v>90000</v>
      </c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</row>
    <row r="11" ht="19.5" customHeight="1" spans="1:27">
      <c r="A11" s="25" t="s">
        <v>63</v>
      </c>
      <c r="B11" s="26" t="s">
        <v>63</v>
      </c>
      <c r="C11" s="25" t="s">
        <v>208</v>
      </c>
      <c r="D11" s="26" t="s">
        <v>210</v>
      </c>
      <c r="E11" s="26" t="s">
        <v>203</v>
      </c>
      <c r="F11" s="26" t="s">
        <v>204</v>
      </c>
      <c r="G11" s="26" t="s">
        <v>210</v>
      </c>
      <c r="H11" s="25" t="s">
        <v>93</v>
      </c>
      <c r="I11" s="25" t="s">
        <v>94</v>
      </c>
      <c r="J11" s="25" t="s">
        <v>180</v>
      </c>
      <c r="K11" s="25" t="s">
        <v>181</v>
      </c>
      <c r="L11" s="25" t="s">
        <v>182</v>
      </c>
      <c r="M11" s="25" t="s">
        <v>181</v>
      </c>
      <c r="N11" s="149">
        <v>127500</v>
      </c>
      <c r="O11" s="149">
        <v>127500</v>
      </c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</row>
    <row r="12" ht="19.5" customHeight="1" spans="1:27">
      <c r="A12" s="25" t="s">
        <v>63</v>
      </c>
      <c r="B12" s="26" t="s">
        <v>63</v>
      </c>
      <c r="C12" s="25" t="s">
        <v>211</v>
      </c>
      <c r="D12" s="26" t="s">
        <v>212</v>
      </c>
      <c r="E12" s="26" t="s">
        <v>203</v>
      </c>
      <c r="F12" s="26" t="s">
        <v>204</v>
      </c>
      <c r="G12" s="26" t="s">
        <v>212</v>
      </c>
      <c r="H12" s="25" t="s">
        <v>93</v>
      </c>
      <c r="I12" s="25" t="s">
        <v>94</v>
      </c>
      <c r="J12" s="25" t="s">
        <v>205</v>
      </c>
      <c r="K12" s="25" t="s">
        <v>206</v>
      </c>
      <c r="L12" s="25" t="s">
        <v>207</v>
      </c>
      <c r="M12" s="25" t="s">
        <v>206</v>
      </c>
      <c r="N12" s="149">
        <v>247950</v>
      </c>
      <c r="O12" s="149">
        <v>247950</v>
      </c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</row>
    <row r="13" ht="19.5" customHeight="1" spans="1:27">
      <c r="A13" s="25" t="s">
        <v>63</v>
      </c>
      <c r="B13" s="26" t="s">
        <v>63</v>
      </c>
      <c r="C13" s="25" t="s">
        <v>208</v>
      </c>
      <c r="D13" s="26" t="s">
        <v>213</v>
      </c>
      <c r="E13" s="26" t="s">
        <v>203</v>
      </c>
      <c r="F13" s="26" t="s">
        <v>204</v>
      </c>
      <c r="G13" s="26" t="s">
        <v>213</v>
      </c>
      <c r="H13" s="25" t="s">
        <v>93</v>
      </c>
      <c r="I13" s="25" t="s">
        <v>94</v>
      </c>
      <c r="J13" s="25" t="s">
        <v>166</v>
      </c>
      <c r="K13" s="25" t="s">
        <v>167</v>
      </c>
      <c r="L13" s="25" t="s">
        <v>168</v>
      </c>
      <c r="M13" s="25" t="s">
        <v>169</v>
      </c>
      <c r="N13" s="149">
        <v>63150</v>
      </c>
      <c r="O13" s="149">
        <v>63150</v>
      </c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</row>
    <row r="14" ht="19.5" customHeight="1" spans="1:27">
      <c r="A14" s="25" t="s">
        <v>63</v>
      </c>
      <c r="B14" s="26" t="s">
        <v>63</v>
      </c>
      <c r="C14" s="25" t="s">
        <v>208</v>
      </c>
      <c r="D14" s="26" t="s">
        <v>213</v>
      </c>
      <c r="E14" s="26" t="s">
        <v>203</v>
      </c>
      <c r="F14" s="26" t="s">
        <v>204</v>
      </c>
      <c r="G14" s="26" t="s">
        <v>213</v>
      </c>
      <c r="H14" s="25" t="s">
        <v>93</v>
      </c>
      <c r="I14" s="25" t="s">
        <v>94</v>
      </c>
      <c r="J14" s="25" t="s">
        <v>205</v>
      </c>
      <c r="K14" s="25" t="s">
        <v>206</v>
      </c>
      <c r="L14" s="25" t="s">
        <v>207</v>
      </c>
      <c r="M14" s="25" t="s">
        <v>206</v>
      </c>
      <c r="N14" s="149">
        <v>150000</v>
      </c>
      <c r="O14" s="149">
        <v>150000</v>
      </c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</row>
    <row r="15" ht="19.5" customHeight="1" spans="1:27">
      <c r="A15" s="25" t="s">
        <v>63</v>
      </c>
      <c r="B15" s="26" t="s">
        <v>63</v>
      </c>
      <c r="C15" s="25" t="s">
        <v>208</v>
      </c>
      <c r="D15" s="26" t="s">
        <v>214</v>
      </c>
      <c r="E15" s="26" t="s">
        <v>203</v>
      </c>
      <c r="F15" s="26" t="s">
        <v>204</v>
      </c>
      <c r="G15" s="26" t="s">
        <v>214</v>
      </c>
      <c r="H15" s="25" t="s">
        <v>99</v>
      </c>
      <c r="I15" s="25" t="s">
        <v>94</v>
      </c>
      <c r="J15" s="25" t="s">
        <v>215</v>
      </c>
      <c r="K15" s="25" t="s">
        <v>216</v>
      </c>
      <c r="L15" s="25" t="s">
        <v>217</v>
      </c>
      <c r="M15" s="25" t="s">
        <v>218</v>
      </c>
      <c r="N15" s="149">
        <v>7001.1</v>
      </c>
      <c r="O15" s="149">
        <v>7001.1</v>
      </c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</row>
    <row r="16" ht="19.5" customHeight="1" spans="1:27">
      <c r="A16" s="25" t="s">
        <v>63</v>
      </c>
      <c r="B16" s="26" t="s">
        <v>63</v>
      </c>
      <c r="C16" s="25" t="s">
        <v>211</v>
      </c>
      <c r="D16" s="26" t="s">
        <v>219</v>
      </c>
      <c r="E16" s="26" t="s">
        <v>203</v>
      </c>
      <c r="F16" s="26" t="s">
        <v>204</v>
      </c>
      <c r="G16" s="26" t="s">
        <v>219</v>
      </c>
      <c r="H16" s="25" t="s">
        <v>99</v>
      </c>
      <c r="I16" s="25" t="s">
        <v>94</v>
      </c>
      <c r="J16" s="25" t="s">
        <v>166</v>
      </c>
      <c r="K16" s="25" t="s">
        <v>167</v>
      </c>
      <c r="L16" s="25" t="s">
        <v>168</v>
      </c>
      <c r="M16" s="25" t="s">
        <v>169</v>
      </c>
      <c r="N16" s="149">
        <v>95021.4</v>
      </c>
      <c r="O16" s="149">
        <v>95021.4</v>
      </c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</row>
    <row r="17" ht="19.5" customHeight="1" spans="1:27">
      <c r="A17" s="25" t="s">
        <v>63</v>
      </c>
      <c r="B17" s="26" t="s">
        <v>63</v>
      </c>
      <c r="C17" s="25" t="s">
        <v>208</v>
      </c>
      <c r="D17" s="26" t="s">
        <v>220</v>
      </c>
      <c r="E17" s="26" t="s">
        <v>203</v>
      </c>
      <c r="F17" s="26" t="s">
        <v>204</v>
      </c>
      <c r="G17" s="26" t="s">
        <v>220</v>
      </c>
      <c r="H17" s="25" t="s">
        <v>99</v>
      </c>
      <c r="I17" s="25" t="s">
        <v>94</v>
      </c>
      <c r="J17" s="25" t="s">
        <v>180</v>
      </c>
      <c r="K17" s="25" t="s">
        <v>181</v>
      </c>
      <c r="L17" s="25" t="s">
        <v>182</v>
      </c>
      <c r="M17" s="25" t="s">
        <v>181</v>
      </c>
      <c r="N17" s="149">
        <v>111577.5</v>
      </c>
      <c r="O17" s="149">
        <v>111577.5</v>
      </c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</row>
    <row r="18" ht="19.5" customHeight="1" spans="1:27">
      <c r="A18" s="25" t="s">
        <v>63</v>
      </c>
      <c r="B18" s="26" t="s">
        <v>63</v>
      </c>
      <c r="C18" s="25" t="s">
        <v>211</v>
      </c>
      <c r="D18" s="26" t="s">
        <v>221</v>
      </c>
      <c r="E18" s="26" t="s">
        <v>203</v>
      </c>
      <c r="F18" s="26" t="s">
        <v>204</v>
      </c>
      <c r="G18" s="26" t="s">
        <v>221</v>
      </c>
      <c r="H18" s="25" t="s">
        <v>93</v>
      </c>
      <c r="I18" s="25" t="s">
        <v>94</v>
      </c>
      <c r="J18" s="25" t="s">
        <v>180</v>
      </c>
      <c r="K18" s="25" t="s">
        <v>181</v>
      </c>
      <c r="L18" s="25" t="s">
        <v>182</v>
      </c>
      <c r="M18" s="25" t="s">
        <v>181</v>
      </c>
      <c r="N18" s="149">
        <v>95000</v>
      </c>
      <c r="O18" s="149">
        <v>95000</v>
      </c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</row>
    <row r="19" ht="19.5" customHeight="1" spans="1:27">
      <c r="A19" s="25" t="s">
        <v>63</v>
      </c>
      <c r="B19" s="26" t="s">
        <v>63</v>
      </c>
      <c r="C19" s="25" t="s">
        <v>211</v>
      </c>
      <c r="D19" s="26" t="s">
        <v>222</v>
      </c>
      <c r="E19" s="26" t="s">
        <v>203</v>
      </c>
      <c r="F19" s="26" t="s">
        <v>204</v>
      </c>
      <c r="G19" s="26" t="s">
        <v>222</v>
      </c>
      <c r="H19" s="25" t="s">
        <v>93</v>
      </c>
      <c r="I19" s="25" t="s">
        <v>94</v>
      </c>
      <c r="J19" s="25" t="s">
        <v>166</v>
      </c>
      <c r="K19" s="25" t="s">
        <v>167</v>
      </c>
      <c r="L19" s="25" t="s">
        <v>168</v>
      </c>
      <c r="M19" s="25" t="s">
        <v>169</v>
      </c>
      <c r="N19" s="149">
        <v>5000</v>
      </c>
      <c r="O19" s="149">
        <v>5000</v>
      </c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</row>
    <row r="20" ht="19.5" customHeight="1" spans="1:27">
      <c r="A20" s="25" t="s">
        <v>63</v>
      </c>
      <c r="B20" s="26" t="s">
        <v>63</v>
      </c>
      <c r="C20" s="25" t="s">
        <v>208</v>
      </c>
      <c r="D20" s="26" t="s">
        <v>223</v>
      </c>
      <c r="E20" s="26" t="s">
        <v>203</v>
      </c>
      <c r="F20" s="26" t="s">
        <v>204</v>
      </c>
      <c r="G20" s="26" t="s">
        <v>223</v>
      </c>
      <c r="H20" s="25" t="s">
        <v>93</v>
      </c>
      <c r="I20" s="25" t="s">
        <v>94</v>
      </c>
      <c r="J20" s="25" t="s">
        <v>166</v>
      </c>
      <c r="K20" s="25" t="s">
        <v>167</v>
      </c>
      <c r="L20" s="25" t="s">
        <v>168</v>
      </c>
      <c r="M20" s="25" t="s">
        <v>169</v>
      </c>
      <c r="N20" s="149">
        <v>10000</v>
      </c>
      <c r="O20" s="149"/>
      <c r="P20" s="149"/>
      <c r="Q20" s="149"/>
      <c r="R20" s="149"/>
      <c r="S20" s="149"/>
      <c r="T20" s="149"/>
      <c r="U20" s="149"/>
      <c r="V20" s="149">
        <v>10000</v>
      </c>
      <c r="W20" s="149"/>
      <c r="X20" s="149"/>
      <c r="Y20" s="149"/>
      <c r="Z20" s="149"/>
      <c r="AA20" s="149">
        <v>10000</v>
      </c>
    </row>
    <row r="21" ht="18.75" customHeight="1" spans="1:27">
      <c r="A21" s="150" t="s">
        <v>49</v>
      </c>
      <c r="B21" s="26"/>
      <c r="C21" s="26"/>
      <c r="D21" s="26"/>
      <c r="E21" s="26"/>
      <c r="F21" s="26"/>
      <c r="G21" s="26"/>
      <c r="H21" s="151"/>
      <c r="I21" s="151"/>
      <c r="J21" s="151"/>
      <c r="K21" s="151"/>
      <c r="L21" s="151"/>
      <c r="M21" s="151"/>
      <c r="N21" s="149">
        <v>3110000</v>
      </c>
      <c r="O21" s="149">
        <v>3100000</v>
      </c>
      <c r="P21" s="149"/>
      <c r="Q21" s="149"/>
      <c r="R21" s="149"/>
      <c r="S21" s="149"/>
      <c r="T21" s="149"/>
      <c r="U21" s="149"/>
      <c r="V21" s="149">
        <v>10000</v>
      </c>
      <c r="W21" s="149"/>
      <c r="X21" s="149"/>
      <c r="Y21" s="149"/>
      <c r="Z21" s="149"/>
      <c r="AA21" s="149">
        <v>10000</v>
      </c>
    </row>
  </sheetData>
  <mergeCells count="21">
    <mergeCell ref="A2:AA2"/>
    <mergeCell ref="A3:C3"/>
    <mergeCell ref="O4:Q4"/>
    <mergeCell ref="R4:T4"/>
    <mergeCell ref="V4:AA4"/>
    <mergeCell ref="A21:M2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ageMargins left="0.751388888888889" right="0" top="1" bottom="1" header="0.5" footer="0.5"/>
  <pageSetup paperSize="9" scale="2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财务收支预算总表</vt:lpstr>
      <vt:lpstr>部门收入预算表</vt:lpstr>
      <vt:lpstr>部门支出预算表</vt:lpstr>
      <vt:lpstr>部门财政拨款收支预算总表</vt:lpstr>
      <vt:lpstr>部门一般公共预算支出预算表</vt:lpstr>
      <vt:lpstr>部门“三公”经费财政拨款支出情况表</vt:lpstr>
      <vt:lpstr>部门政府性基金预算支出预算表</vt:lpstr>
      <vt:lpstr>部门预算基本支出明细表</vt:lpstr>
      <vt:lpstr>部门预算项目支出明细表（一）</vt:lpstr>
      <vt:lpstr>部门预算项目支出明细表（二）</vt:lpstr>
      <vt:lpstr>部门政府采购预算表</vt:lpstr>
      <vt:lpstr>部门政府购买服务预算表</vt:lpstr>
      <vt:lpstr>部门项目支出绩效目标表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杨老板</cp:lastModifiedBy>
  <dcterms:created xsi:type="dcterms:W3CDTF">2026-02-10T03:03:00Z</dcterms:created>
  <dcterms:modified xsi:type="dcterms:W3CDTF">2026-03-06T02:04:53Z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9CD3D9C8C9814FE69E16D26680E9EF46_13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