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9" activeTab="13"/>
  </bookViews>
  <sheets>
    <sheet name="财务收支预算总表" sheetId="1" r:id="rId1"/>
    <sheet name="部门收入预算表" sheetId="2" r:id="rId2"/>
    <sheet name="部门支出预算表" sheetId="3" r:id="rId3"/>
    <sheet name="部门财政拨款收支预算总表" sheetId="4" r:id="rId4"/>
    <sheet name="部门一般公共预算支出预算表" sheetId="5" r:id="rId5"/>
    <sheet name="部门“三公”经费财政拨款支出情况表" sheetId="6" r:id="rId6"/>
    <sheet name="部门政府性基金预算支出预算表" sheetId="7" r:id="rId7"/>
    <sheet name="部门预算基本支出明细表" sheetId="8" r:id="rId8"/>
    <sheet name="部门预算项目支出明细表（一）" sheetId="9" r:id="rId9"/>
    <sheet name="部门预算项目支出明细表（二）" sheetId="10" r:id="rId10"/>
    <sheet name="部门政府采购预算表" sheetId="11" r:id="rId11"/>
    <sheet name="部门政府购买服务预算表" sheetId="12" r:id="rId12"/>
    <sheet name="部门项目支出绩效目标表" sheetId="13" r:id="rId13"/>
    <sheet name="部门项目中期规划预算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<sst xmlns="http://schemas.openxmlformats.org/spreadsheetml/2006/main" count="2561" uniqueCount="630">
  <si>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</si>
  <si>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</si>
  <si>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</si>
  <si>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</si>
  <si>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</si>
  <si>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</si>
  <si>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</si>
  <si>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</si>
  <si>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</si>
  <si>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</si>
  <si>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</si>
  <si>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</si>
  <si>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</si>
  <si>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</si>
  <si>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</si>
  <si>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</si>
  <si>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</si>
  <si>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</si>
  <si>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</si>
  <si>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</si>
  <si>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</si>
  <si>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</si>
  <si>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</si>
  <si>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</si>
  <si>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</si>
  <si>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</si>
  <si>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</si>
  <si>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</si>
  <si>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</si>
  <si>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</si>
  <si>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</si>
  <si>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</si>
  <si>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</si>
  <si>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</si>
  <si>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</si>
  <si>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</si>
  <si>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</si>
  <si>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</si>
  <si>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</si>
  <si>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</si>
  <si>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</si>
  <si>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</si>
  <si>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</si>
  <si>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</si>
  <si>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</si>
  <si>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</si>
  <si>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</si>
  <si>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</si>
  <si>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</si>
  <si>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</si>
  <si>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</si>
  <si>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</si>
  <si>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</si>
  <si>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</si>
  <si>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</si>
  <si>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</si>
  <si>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</si>
  <si>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</si>
  <si>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</si>
  <si>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</si>
  <si>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</si>
  <si>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</si>
  <si>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211002</t>
  </si>
  <si>
    <t>昆明经济技术开发区第一中学</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</si>
  <si>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</si>
  <si>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</si>
  <si>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</si>
  <si>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</si>
  <si>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</si>
  <si>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</si>
  <si>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</si>
  <si>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</si>
  <si>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</si>
  <si>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</si>
  <si>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</si>
  <si>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</si>
  <si>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</si>
  <si>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</si>
  <si>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</si>
  <si>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</si>
  <si>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</si>
  <si>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</si>
  <si>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</si>
  <si>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</si>
  <si>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</si>
  <si>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</si>
  <si>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</si>
  <si>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</si>
  <si>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</si>
  <si>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</si>
  <si>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</si>
  <si>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</si>
  <si>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</si>
  <si>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</si>
  <si>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</si>
  <si>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</si>
  <si>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</si>
  <si>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</si>
  <si>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</si>
  <si>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</si>
  <si>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</si>
  <si>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</si>
  <si>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</si>
  <si>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</si>
  <si>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</si>
  <si>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</si>
  <si>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</si>
  <si>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</si>
  <si>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</si>
  <si>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</si>
  <si>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</si>
  <si>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</si>
  <si>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</si>
  <si>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</si>
  <si>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</si>
  <si>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</si>
  <si>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</si>
  <si>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</si>
  <si>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</si>
  <si>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</si>
  <si>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</si>
  <si>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</si>
  <si>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</si>
  <si>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</si>
  <si>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</si>
  <si>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</si>
  <si>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</si>
  <si>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</si>
  <si>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</si>
  <si>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</si>
  <si>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</si>
  <si>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</si>
  <si>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</si>
  <si>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</si>
  <si>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</si>
  <si>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</si>
  <si>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</si>
  <si>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</si>
  <si>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</si>
  <si>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</si>
  <si>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</si>
  <si>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</si>
  <si>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</si>
  <si>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</si>
  <si>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</si>
  <si>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</si>
  <si>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</si>
  <si>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</si>
  <si>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</si>
  <si>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</si>
  <si>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</si>
  <si>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</si>
  <si>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</si>
  <si>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</si>
  <si>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</si>
  <si>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</si>
  <si>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</si>
  <si>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</si>
  <si>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预算06-1表</t>
  </si>
  <si>
    <t>项目</t>
  </si>
  <si>
    <t>年初预算数</t>
  </si>
  <si>
    <t>上年预算数</t>
  </si>
  <si>
    <t>本年预算与上年预算对比</t>
  </si>
  <si>
    <t>增减额</t>
  </si>
  <si>
    <t>增减幅度</t>
  </si>
  <si>
    <t>1.因公出国（境）费用</t>
  </si>
  <si>
    <t>2.公务接待费</t>
  </si>
  <si>
    <t>3.公务用车购置及运行费</t>
  </si>
  <si>
    <t>其中：（1）公务用车运行费</t>
  </si>
  <si>
    <t xml:space="preserve">      （2）公务用车购置费</t>
  </si>
  <si>
    <t>“三公”经费增减变化原因说明:</t>
  </si>
  <si>
    <t>本年政府性基金预算支出</t>
  </si>
  <si>
    <t>说明：昆明经济技术开发区第一中学无政府性基金预算。</t>
  </si>
  <si>
    <t>2023年部门基本支出预算表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</si>
  <si>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</si>
  <si>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</si>
  <si>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</si>
  <si>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</si>
  <si>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</si>
  <si>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</si>
  <si>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</si>
  <si>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</si>
  <si>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</si>
  <si>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</si>
  <si>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</si>
  <si>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</si>
  <si>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中国（云南）自由贸易试验区昆明片区社会事务局\昆明经济技术开发区社会事务局</t>
  </si>
  <si>
    <t>事业人员基本支出工资</t>
  </si>
  <si>
    <t>事业基本工资</t>
  </si>
  <si>
    <t>30101</t>
  </si>
  <si>
    <t>基本工资</t>
  </si>
  <si>
    <t>50501</t>
  </si>
  <si>
    <t>工资福利支出</t>
  </si>
  <si>
    <t>事业津贴补贴</t>
  </si>
  <si>
    <t>30102</t>
  </si>
  <si>
    <t>津贴补贴</t>
  </si>
  <si>
    <t>事业年终一次性奖金</t>
  </si>
  <si>
    <t>30103</t>
  </si>
  <si>
    <t>奖金</t>
  </si>
  <si>
    <t>事业人员优秀奖励</t>
  </si>
  <si>
    <t>绩效工资</t>
  </si>
  <si>
    <t>30107</t>
  </si>
  <si>
    <t>奖励性绩效工资（事业人员30%）</t>
  </si>
  <si>
    <t>临聘人员福利费</t>
  </si>
  <si>
    <t>30299</t>
  </si>
  <si>
    <t>其他商品和服务支出</t>
  </si>
  <si>
    <t>50502</t>
  </si>
  <si>
    <t>商品和服务支出</t>
  </si>
  <si>
    <t>残疾人保障金</t>
  </si>
  <si>
    <t>奖励性绩效工资（2017年提高标准部分）</t>
  </si>
  <si>
    <t>工会经费（聘用）</t>
  </si>
  <si>
    <t>30228</t>
  </si>
  <si>
    <t>工会经费</t>
  </si>
  <si>
    <t>社会保障缴费</t>
  </si>
  <si>
    <t>机关事业单位养老保险</t>
  </si>
  <si>
    <t>30108</t>
  </si>
  <si>
    <t>机关事业单位基本养老保险缴费</t>
  </si>
  <si>
    <t>职业年金缴费</t>
  </si>
  <si>
    <t>30109</t>
  </si>
  <si>
    <t>职工基本医疗保险缴费</t>
  </si>
  <si>
    <t>30110</t>
  </si>
  <si>
    <t>工伤保险缴费</t>
  </si>
  <si>
    <t>30112</t>
  </si>
  <si>
    <t>其他社会保障缴费</t>
  </si>
  <si>
    <t>失业保险缴费</t>
  </si>
  <si>
    <t>一般公用经费</t>
  </si>
  <si>
    <t>退休人员公用经费</t>
  </si>
  <si>
    <t>30201</t>
  </si>
  <si>
    <t>办公费</t>
  </si>
  <si>
    <t>教育单位福利费</t>
  </si>
  <si>
    <t>事业人员绩效奖励</t>
  </si>
  <si>
    <t>事业政府综合目标奖</t>
  </si>
  <si>
    <t>公车购置及运维费</t>
  </si>
  <si>
    <t>保险费（汽车、船只）</t>
  </si>
  <si>
    <t>30231</t>
  </si>
  <si>
    <t>公务用车运行维护费</t>
  </si>
  <si>
    <t>公务用车运行维护费（汽车、船只）</t>
  </si>
  <si>
    <t>离退休人员经费</t>
  </si>
  <si>
    <t>退休人员生活补助</t>
  </si>
  <si>
    <t>30305</t>
  </si>
  <si>
    <t>生活补助</t>
  </si>
  <si>
    <t>50901</t>
  </si>
  <si>
    <t>社会福利和救助</t>
  </si>
  <si>
    <t>退休费</t>
  </si>
  <si>
    <t>30302</t>
  </si>
  <si>
    <t>50905</t>
  </si>
  <si>
    <t>离退休费</t>
  </si>
  <si>
    <t>30113</t>
  </si>
  <si>
    <t>其他人员支出</t>
  </si>
  <si>
    <t>临聘人员工资</t>
  </si>
  <si>
    <t>30199</t>
  </si>
  <si>
    <t>其他工资福利支出</t>
  </si>
  <si>
    <t>临聘人员保险</t>
  </si>
  <si>
    <t>项目类别</t>
  </si>
  <si>
    <t>项目级次</t>
  </si>
  <si>
    <t>基建项目类型</t>
  </si>
  <si>
    <t>部门经济科目编码</t>
  </si>
  <si>
    <t>部门经济科目名称</t>
  </si>
  <si>
    <t>16</t>
  </si>
  <si>
    <t>17</t>
  </si>
  <si>
    <t>18</t>
  </si>
  <si>
    <t>19</t>
  </si>
  <si>
    <t>20</t>
  </si>
  <si>
    <t>21</t>
  </si>
  <si>
    <t>22</t>
  </si>
  <si>
    <t>23</t>
  </si>
  <si>
    <t>24</t>
  </si>
  <si>
    <t>25</t>
  </si>
  <si>
    <t>26</t>
  </si>
  <si>
    <t>27</t>
  </si>
  <si>
    <t>民生类</t>
  </si>
  <si>
    <t>体育教师服装费专项资金</t>
  </si>
  <si>
    <t>本级</t>
  </si>
  <si>
    <t>非基建项目</t>
  </si>
  <si>
    <t>中考文化考场设置费专项资金</t>
  </si>
  <si>
    <t>党建及党员活动专项经费</t>
  </si>
  <si>
    <t>教师节活动费专项资金</t>
  </si>
  <si>
    <t>团建及团员活动费专项资金</t>
  </si>
  <si>
    <t>保安服务费专项资金</t>
  </si>
  <si>
    <t>30227</t>
  </si>
  <si>
    <t>委托业务费</t>
  </si>
  <si>
    <t>物业管理费专项资金</t>
  </si>
  <si>
    <t>30209</t>
  </si>
  <si>
    <t>物业管理费</t>
  </si>
  <si>
    <t>非财政专项资金</t>
  </si>
  <si>
    <t>30202</t>
  </si>
  <si>
    <t>印刷费</t>
  </si>
  <si>
    <t>30206</t>
  </si>
  <si>
    <t>电费</t>
  </si>
  <si>
    <t>30213</t>
  </si>
  <si>
    <t>维修（护）费</t>
  </si>
  <si>
    <t>30226</t>
  </si>
  <si>
    <t>劳务费</t>
  </si>
  <si>
    <t>30308</t>
  </si>
  <si>
    <t>助学金</t>
  </si>
  <si>
    <t>50902</t>
  </si>
  <si>
    <t>30207</t>
  </si>
  <si>
    <t>邮电费</t>
  </si>
  <si>
    <t>30205</t>
  </si>
  <si>
    <t>水费</t>
  </si>
  <si>
    <t>31099</t>
  </si>
  <si>
    <t>其他资本性支出</t>
  </si>
  <si>
    <t>50601</t>
  </si>
  <si>
    <t>资本性支出</t>
  </si>
  <si>
    <t>高中学业水平考试考场设置费专项经费</t>
  </si>
  <si>
    <t>中学课后特色服务费专项经费</t>
  </si>
  <si>
    <t>教师体检费专项资金</t>
  </si>
  <si>
    <t>经开区清水黄土坡片区完中建设项目（经开一中新校区建设项目）专项经费</t>
  </si>
  <si>
    <t>生均公用经费</t>
  </si>
  <si>
    <t>30216</t>
  </si>
  <si>
    <t>培训费</t>
  </si>
  <si>
    <t>利息收入经费</t>
  </si>
  <si>
    <t>非同级财政拨款结转结余经费</t>
  </si>
  <si>
    <t>经开区清水黄土坡片区完中建设项目（经开一中新校区建设项目）前期工作专项经费</t>
  </si>
  <si>
    <t>是否基建项目</t>
  </si>
  <si>
    <t>资金来源--本级安排</t>
  </si>
  <si>
    <t>一般公共预算支出</t>
  </si>
  <si>
    <t>结余结转资金安排</t>
  </si>
  <si>
    <t>结转结余资金支出</t>
  </si>
  <si>
    <t>本级支出</t>
  </si>
  <si>
    <t>对下转移支付</t>
  </si>
  <si>
    <t>采购目录</t>
  </si>
  <si>
    <t>采购项目</t>
  </si>
  <si>
    <t>计量
单位</t>
  </si>
  <si>
    <t>数量</t>
  </si>
  <si>
    <t>单价</t>
  </si>
  <si>
    <t>资金来源</t>
  </si>
  <si>
    <t>单位自筹</t>
  </si>
  <si>
    <t>结余结转资金</t>
  </si>
  <si>
    <t>事业单位
经营收入</t>
  </si>
  <si>
    <t>保安服务</t>
  </si>
  <si>
    <t>元</t>
  </si>
  <si>
    <t>物业管理服务</t>
  </si>
  <si>
    <t>物业管理专项资金</t>
  </si>
  <si>
    <t>复印纸</t>
  </si>
  <si>
    <t>政府采购复印纸</t>
  </si>
  <si>
    <t>车辆加油、添加燃料服务</t>
  </si>
  <si>
    <t>机动车保险服务</t>
  </si>
  <si>
    <t>公务用车保险费</t>
  </si>
  <si>
    <t>工程设计服务</t>
  </si>
  <si>
    <t>工程项目管理服务</t>
  </si>
  <si>
    <t>经开一中新校建设项目前期工作经费（政府采购）</t>
  </si>
  <si>
    <t>其他工程管理服务</t>
  </si>
  <si>
    <t>经开一中新校建设项目前期工作经费</t>
  </si>
  <si>
    <t>基本支出/项目支出</t>
  </si>
  <si>
    <t>政府购买服务项目</t>
  </si>
  <si>
    <t>政府购买服务目录</t>
  </si>
  <si>
    <t>政府性基金</t>
  </si>
  <si>
    <t>财政专户管理的收入</t>
  </si>
  <si>
    <t>说明：昆明经济技术开发区第一中学无无政府购买服务预算。</t>
  </si>
  <si>
    <t>项目年度绩效目标</t>
  </si>
  <si>
    <t>一级指标</t>
  </si>
  <si>
    <t>二级指标</t>
  </si>
  <si>
    <t>三级指标</t>
  </si>
  <si>
    <t>指标性质</t>
  </si>
  <si>
    <t>指标值</t>
  </si>
  <si>
    <t>度量单位</t>
  </si>
  <si>
    <t>指标属性</t>
  </si>
  <si>
    <t>指标内容</t>
  </si>
  <si>
    <t>根据昆教体｛2015｝9号文规定，每名体育教师每年给予1500元服装补助。我校现有7名体育教师，为保障我校体育教师的各项体育活动正常完成，提升体育教学质量，特预算2025年体育教师服装费7人*1500元=10500元，用于体育教师服装采购。</t>
  </si>
  <si>
    <t>产出指标</t>
  </si>
  <si>
    <t>数量指标</t>
  </si>
  <si>
    <t>受到服装补助的体育教师人数</t>
  </si>
  <si>
    <t>&gt;=</t>
  </si>
  <si>
    <t>人</t>
  </si>
  <si>
    <t>定量指标</t>
  </si>
  <si>
    <t>反映学校体育教师受到服装补助的情况</t>
  </si>
  <si>
    <t>质量指标</t>
  </si>
  <si>
    <t>各项工作任务完成率</t>
  </si>
  <si>
    <t>95</t>
  </si>
  <si>
    <t>%</t>
  </si>
  <si>
    <t>工作任务完成率=完成的工作任务/工作总任务*100%</t>
  </si>
  <si>
    <t>时效指标</t>
  </si>
  <si>
    <t>体育教师服装采购完成时限</t>
  </si>
  <si>
    <t>&lt;=</t>
  </si>
  <si>
    <t>2026年12月前</t>
  </si>
  <si>
    <t>年</t>
  </si>
  <si>
    <t>项目实际完成时间与计划完成时间的比较，用以反映和考核项目产出时效目标的实现程度</t>
  </si>
  <si>
    <t>体育教师服装经费支付时限</t>
  </si>
  <si>
    <t>反映体育教师服装经费支付时限</t>
  </si>
  <si>
    <t>效益指标</t>
  </si>
  <si>
    <t>社会效益</t>
  </si>
  <si>
    <t>提升体育教师形象</t>
  </si>
  <si>
    <t>=</t>
  </si>
  <si>
    <t>体育教师服装的采购对体育教师形象的影响</t>
  </si>
  <si>
    <t>是/否</t>
  </si>
  <si>
    <t>定性指标</t>
  </si>
  <si>
    <t>满意度指标</t>
  </si>
  <si>
    <t>服务对象满意度</t>
  </si>
  <si>
    <t>体育教师使用满意情况</t>
  </si>
  <si>
    <t>体育教师使用的满意度</t>
  </si>
  <si>
    <t>根据《中共经开区社会事业局关于加强中小学党的建设工作的实施意见》（昆经开社党【2017】25号）文件精神，我校党员101名（在职党员53人，退休党员48人），按300元/人标准测算2026年预算党建及党员活动费，共计预算30300元。</t>
  </si>
  <si>
    <t>开展党会活动次数</t>
  </si>
  <si>
    <t>1.00</t>
  </si>
  <si>
    <t>次/月（季、年）</t>
  </si>
  <si>
    <t>反映开展各类党的活动，如师生党史知识竞赛等</t>
  </si>
  <si>
    <t>根据上级统一安排和部署开展好各项工作的完成率</t>
  </si>
  <si>
    <t>党建工作经费支付时限</t>
  </si>
  <si>
    <t>2026年1-12月</t>
  </si>
  <si>
    <t>反映党建经费支付时限</t>
  </si>
  <si>
    <t>党建工作完成时限</t>
  </si>
  <si>
    <t>可持续影响</t>
  </si>
  <si>
    <t>强化党建引领作用，壮大党组织队伍，宣传爱国主义核心观念</t>
  </si>
  <si>
    <t>是否强化党建引领作用，壮大党组织队伍，宣传爱国主义核心观念</t>
  </si>
  <si>
    <t>党员的满意度</t>
  </si>
  <si>
    <t>90%</t>
  </si>
  <si>
    <t>达标</t>
  </si>
  <si>
    <t>反映党员的满意度</t>
  </si>
  <si>
    <t>教师身体健康状况如何直接关系到学校的教育教学质量甚至常规工作的进展，为关心教师的身体健康，让老师们安心工作，保障教育教学质量。我校为291名教师（退休179名，在职112人）做了体检费预算，根据600元/人的标准，总计174600元。</t>
  </si>
  <si>
    <t>教师体检人数</t>
  </si>
  <si>
    <t>260</t>
  </si>
  <si>
    <t>反映教师体检人数</t>
  </si>
  <si>
    <t>体检率</t>
  </si>
  <si>
    <t>100</t>
  </si>
  <si>
    <t>项目完成时间</t>
  </si>
  <si>
    <t>2026年12月</t>
  </si>
  <si>
    <t>年月</t>
  </si>
  <si>
    <t>保障身体健康</t>
  </si>
  <si>
    <t>通过体检，及时了解身体状况，保障教师身体健康</t>
  </si>
  <si>
    <t>是否</t>
  </si>
  <si>
    <t>教师满意度</t>
  </si>
  <si>
    <t>90</t>
  </si>
  <si>
    <t>反映教师满意度</t>
  </si>
  <si>
    <t>1.团员教育及青年大学习；
2.“五四青年节”之际将评选“优秀团员”、“优秀团干部”、“先进团支部”、“优秀社团工作者”、“优秀青年”等，并对其进行表彰奖励；
3.中学团校成立，并开展团员、青年教育与培训；
4.开展各类校园文化活动及主题教育活动，如学雷锋月活动、清明祭英烈活动、五四系列活动、我们的节日、向国旗敬礼等主题教育活动。</t>
  </si>
  <si>
    <t>保障200多名团员活动经费</t>
  </si>
  <si>
    <t>反映团建经费用于学生及青年教师人数</t>
  </si>
  <si>
    <t>各项活动开展率</t>
  </si>
  <si>
    <t>“五四”活动的实际开展情况</t>
  </si>
  <si>
    <t>团建及团员活动筹办及时率</t>
  </si>
  <si>
    <t>反应团建及团员活动筹办情况</t>
  </si>
  <si>
    <t>学会关心、激励、相互信任</t>
  </si>
  <si>
    <t>活动的开展是否让团员学会关心、激励、相互信任</t>
  </si>
  <si>
    <t>团员活动的开展产生的影响</t>
  </si>
  <si>
    <t>团员满意度</t>
  </si>
  <si>
    <t>反映团员满意度</t>
  </si>
  <si>
    <t>保护好师生安全，防止火灾事故发生，做好充分的防火灾应急准备，熟悉火灾事故应急处置程序，做好校园周边安全管理；保安队员派驻后必须尽快熟悉了解掌握学校概况、平面布局和楼座分布情况，从治保安卫工作特点入手，自觉、全面落实学校内部治保安卫工作各项制度措施、切实做好保安工作，保证学校教育、教学生活秩序正常进行.</t>
  </si>
  <si>
    <t>年度内聘用保安人数</t>
  </si>
  <si>
    <t>反映学校聘用保安人数情况</t>
  </si>
  <si>
    <t>每个工作日保安巡查校园次数</t>
  </si>
  <si>
    <t>次</t>
  </si>
  <si>
    <t>反映每个工作日保安巡查次数</t>
  </si>
  <si>
    <t>保安人员在岗率</t>
  </si>
  <si>
    <t>98</t>
  </si>
  <si>
    <t>反映学校安保人员在岗率情况</t>
  </si>
  <si>
    <t>学生及教师在校园的人身财产安全事故率</t>
  </si>
  <si>
    <t>反应保安人员人身财产安全事故发生情况</t>
  </si>
  <si>
    <t>工作完成时限</t>
  </si>
  <si>
    <t>年度内</t>
  </si>
  <si>
    <t>反映项目实际完成时间与计划完成时间的比较，用以反映和考核项目产出时效目标的实现程度</t>
  </si>
  <si>
    <t>安保服务费支付时限</t>
  </si>
  <si>
    <t>2026年12月中旬以前</t>
  </si>
  <si>
    <t>反映保安服务费资金支付时间</t>
  </si>
  <si>
    <t>校园安全</t>
  </si>
  <si>
    <t>反映学校安全事故发生情况*100%</t>
  </si>
  <si>
    <t>学生、家长及教职工满意度</t>
  </si>
  <si>
    <t>反映学生、家长及教职工满意度</t>
  </si>
  <si>
    <t xml:space="preserve">新校区选址于经开区清水黄土坡片区，该地块符合经开区总体规划和教育专项规划，交通便利，环境适宜。设计办学规模为51个教学班，可容纳在校生2550人。
本项目建设内容为：新建完全中学一所，包含高中、初中教学楼、学生宿舍、食堂、室内运动馆、综合楼及室外附属工程等。
本项目总用地面积为：65798 ㎡，总建筑面积 67123.6 ㎡，地上建筑面积 56448.64 ㎡，其中，高中教学楼 20341.16 ㎡，初中教学楼7157.57 ㎡，宿舍 17094.40 ㎡，1#综合楼 4191.3 ㎡，2#综合楼（食堂和室内运动馆）6460.92 ㎡；配电室 200 ㎡，看台 941.3 ㎡，地下室出地面楼梯间 62 ㎡；地下建筑面积 10674.96 ㎡。建筑基底面积14394.64 平方米，容积率 0.86，建筑密度 21.87%，绿地率 30.01%，机动车停车位 265 个。
</t>
  </si>
  <si>
    <t>新校建设建筑面积</t>
  </si>
  <si>
    <t>60000</t>
  </si>
  <si>
    <t>平方米/公里/立方/亩等</t>
  </si>
  <si>
    <t>反映新建、改造、修缮工程量完成情况。</t>
  </si>
  <si>
    <t>主体工程完成率</t>
  </si>
  <si>
    <t>50</t>
  </si>
  <si>
    <t>反映主体工程完成情况。
主体工程完成率=（按计划完成主体工程的工程量/计划完成主体工程量）*100%。</t>
  </si>
  <si>
    <t>学生容纳数</t>
  </si>
  <si>
    <t>2000</t>
  </si>
  <si>
    <t>个/标段</t>
  </si>
  <si>
    <t>配套设施完成率</t>
  </si>
  <si>
    <t>反映配套设施完成情况。
配套设施完成率=（按计划完成配套设施的工程量/计划完成配套设施工程量）*100%。</t>
  </si>
  <si>
    <t>安全事故发生率</t>
  </si>
  <si>
    <t>0</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</si>
  <si>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</si>
  <si>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</si>
  <si>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</si>
  <si>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</si>
  <si>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</si>
  <si>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计划完工率</t>
  </si>
  <si>
    <t>80</t>
  </si>
  <si>
    <t>反映工程按计划完工情况。
计划完工率=实际完成工程项目个数/按计划应完成项目个数。</t>
  </si>
  <si>
    <t>计划开工率</t>
  </si>
  <si>
    <t>反映工程按计划开工情况。
项目按计划开工率=实际开工项目个数/按计划应开工项目个数×100%。</t>
  </si>
  <si>
    <t>资金支付及时率</t>
  </si>
  <si>
    <t xml:space="preserve">反映资金支付情况。
</t>
  </si>
  <si>
    <t>综合使用率</t>
  </si>
  <si>
    <t>反映设施建成后的利用、使用的情况。
综合使用率=（投入使用的基础建设工程建设内容/完成建设内容）*100%</t>
  </si>
  <si>
    <t>提升学校整体形象和吸引力</t>
  </si>
  <si>
    <t xml:space="preserve">反映建设项目提升学校整体形象和吸引力情况。
</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</si>
  <si>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</si>
  <si>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</si>
  <si>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</si>
  <si>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</si>
  <si>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</si>
  <si>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根据昆明市招生考试院的统一安排，我校是昆明市中考文化考试考点，每年6月中考期间，经开区所属多所学校都集中于经开一中进行中考。为高质量完成昆明市中考文化考点设置，保障顺利进行考试，考务人员考务培训费、考场设置用品费、保密、交通等费用，特预算2026年中考考场设置费8万元。</t>
  </si>
  <si>
    <t>布置中考考场数量</t>
  </si>
  <si>
    <t>个</t>
  </si>
  <si>
    <t>反映中考标准化考场设置数量</t>
  </si>
  <si>
    <t>考务人员配备情况</t>
  </si>
  <si>
    <t>考务人员是否配齐</t>
  </si>
  <si>
    <t>预算单位安排的考务人员情况</t>
  </si>
  <si>
    <t>标准化考场设置达标率</t>
  </si>
  <si>
    <t>标准化考场完成率=标准化考场数量/总考场数量*100%</t>
  </si>
  <si>
    <t>2026年7月以前</t>
  </si>
  <si>
    <t>方便区域内学校学生中考</t>
  </si>
  <si>
    <t>是否方便区域内学校学生中考</t>
  </si>
  <si>
    <t>反映对便利区域内学校学生参加中考的情况</t>
  </si>
  <si>
    <t>学生及家长满意度</t>
  </si>
  <si>
    <t>对来我校参加中考的学生及其家长的满意度</t>
  </si>
  <si>
    <t>保障经开区清水黄土坡片区完中建设项目（经开一中新校建设项目）前期工作开展资金支出。</t>
  </si>
  <si>
    <t>现场勘察测绘次数</t>
  </si>
  <si>
    <t>地形测绘、地质勘察、水文勘察等现场作业次数</t>
  </si>
  <si>
    <t>设计文件满足施工要求</t>
  </si>
  <si>
    <t>前期设计成果无重大缺陷，可直接用于项目施工招标与建设</t>
  </si>
  <si>
    <t>审批手续办结通过率</t>
  </si>
  <si>
    <t>报送审批事项一次性通过审核比例</t>
  </si>
  <si>
    <t>前期工作按期完成率</t>
  </si>
  <si>
    <t>按项目计划节点完成全部前期工作，无延期。</t>
  </si>
  <si>
    <t>审批事项按时办结率</t>
  </si>
  <si>
    <t>在规定事项内完成各项审批手续办理</t>
  </si>
  <si>
    <t>新校区建设推进成效</t>
  </si>
  <si>
    <t>显著</t>
  </si>
  <si>
    <t>前期工作顺利推进，为扩大办学空间、提升办学条件提供支持</t>
  </si>
  <si>
    <t>规划落地可持续性</t>
  </si>
  <si>
    <t>良好</t>
  </si>
  <si>
    <t>新校区规划符合区域教育发展与城市规划，具备长期实施条件</t>
  </si>
  <si>
    <t>该项目用于以前年度结转结余资金预算</t>
  </si>
  <si>
    <t>结转结余资金上缴金额</t>
  </si>
  <si>
    <t>万元</t>
  </si>
  <si>
    <t xml:space="preserve">结转结余资金上缴金额
</t>
  </si>
  <si>
    <t>完成结余资金上缴时限</t>
  </si>
  <si>
    <t>年-月-日</t>
  </si>
  <si>
    <t xml:space="preserve">完成结余资金上缴时限
</t>
  </si>
  <si>
    <t>经济效益</t>
  </si>
  <si>
    <t>提高资金使用效益</t>
  </si>
  <si>
    <t>提高</t>
  </si>
  <si>
    <t xml:space="preserve">资金使用效益提高情况
</t>
  </si>
  <si>
    <t>成本指标</t>
  </si>
  <si>
    <t>经济成本指标</t>
  </si>
  <si>
    <t>结余资金金额</t>
  </si>
  <si>
    <t>预算批复</t>
  </si>
  <si>
    <t xml:space="preserve">结余资金金额
</t>
  </si>
  <si>
    <t>保障学校教育教学工作正常开展</t>
  </si>
  <si>
    <t>受益学生人数</t>
  </si>
  <si>
    <t>&gt;</t>
  </si>
  <si>
    <t>1300</t>
  </si>
  <si>
    <t>课程开出率</t>
  </si>
  <si>
    <t>课程开设率</t>
  </si>
  <si>
    <t>预算执行进度</t>
  </si>
  <si>
    <t>学生升学率</t>
  </si>
  <si>
    <t>教育教学建设水平</t>
  </si>
  <si>
    <t>受众人群满意度</t>
  </si>
  <si>
    <t>满意度测算</t>
  </si>
  <si>
    <t>初中生均经费标准</t>
  </si>
  <si>
    <t>&lt;</t>
  </si>
  <si>
    <t>875</t>
  </si>
  <si>
    <t>元/人</t>
  </si>
  <si>
    <t>高中生均经费标准</t>
  </si>
  <si>
    <t>按季度申报缴纳利息收入</t>
  </si>
  <si>
    <t>是否按规定时间申报缴纳</t>
  </si>
  <si>
    <t>每个季度申报时间</t>
  </si>
  <si>
    <t>推动区域内教育教学质量发展</t>
  </si>
  <si>
    <t>是否推动区域内教育教学质量发展</t>
  </si>
  <si>
    <t>受益对象满意度</t>
  </si>
  <si>
    <t>弘扬尊师重教的光荣传统，特在教师节期间学校开展系列庆祝活动，评选和表彰优秀教师、先进教育工作者、优秀班主任等。</t>
  </si>
  <si>
    <t>教师活动人数</t>
  </si>
  <si>
    <t>97</t>
  </si>
  <si>
    <t>反映教师节活动参与人数</t>
  </si>
  <si>
    <t>活动正常开展率</t>
  </si>
  <si>
    <t>教师节活动是否正常开展</t>
  </si>
  <si>
    <t>2026年11月前</t>
  </si>
  <si>
    <t>发扬”尊师重教“的优良传统，提高教师教书育人的积极性</t>
  </si>
  <si>
    <t>是否发扬”尊师重教“的优良传统，提高教师教书育人的积极性</t>
  </si>
  <si>
    <t>反映教师节活动形成的社会共鸣效应</t>
  </si>
  <si>
    <t>教师的满意度</t>
  </si>
  <si>
    <t>反映教师的满意度</t>
  </si>
  <si>
    <t>促进教育教学发展，维护和谐稳定的校园环境</t>
  </si>
  <si>
    <t>惠及教职工数量</t>
  </si>
  <si>
    <t>1000</t>
  </si>
  <si>
    <t>提升教育质量水平</t>
  </si>
  <si>
    <t>是否提升教育教学质量</t>
  </si>
  <si>
    <t>教育教学质量</t>
  </si>
  <si>
    <t>及时支付社管教师工资、学生资助等各项资金</t>
  </si>
  <si>
    <t>是否及时支付社管教师工资、学生资助等各项经费</t>
  </si>
  <si>
    <t>推动区域内教育发展</t>
  </si>
  <si>
    <t>是否推动区域内教育发展</t>
  </si>
  <si>
    <t>区域内教育教学发展</t>
  </si>
  <si>
    <t>根据中共中央办公厅/国务院办公厅印发《关于进一步减轻义务教育阶段学生作业负担和校外培训负担的意见》、教育部印发《关于做好中小学生课后服务工作的指导意见》要求,切实做好中学生课后服务工作，丰富课后服务内容，提高教学质量。</t>
  </si>
  <si>
    <t>课后特色服务惠及学生人数</t>
  </si>
  <si>
    <t>500</t>
  </si>
  <si>
    <t>反映课后特色服务惠及学生人数</t>
  </si>
  <si>
    <t>课后学生签到率</t>
  </si>
  <si>
    <t>丰富课后服务内容</t>
  </si>
  <si>
    <t>是否丰富课后服务内容</t>
  </si>
  <si>
    <t>丰富课后服务内容，提高教学质量的要求</t>
  </si>
  <si>
    <t>师生满意度</t>
  </si>
  <si>
    <t>反映师生满意度</t>
  </si>
  <si>
    <t>根据云南省招生考试院的统一安排，我校是云南省高中学业水平考试考点，每年两次在经开一中设立高中学业水平考试考点，为保障高中学业水平考试顺利进行，特充分预算资金。</t>
  </si>
  <si>
    <t>考场数量设置</t>
  </si>
  <si>
    <t>高中学业水平考试考场数量设置情况</t>
  </si>
  <si>
    <t>高中学业水平考试考场设置工作任务完成率</t>
  </si>
  <si>
    <t>高中学业水平考试考场设置工作任务完成率=已设置考场数量/需要设置考场总数</t>
  </si>
  <si>
    <t>顺利进行高中水平学业水平考试</t>
  </si>
  <si>
    <t>是否顺利进行高中学业水平考试</t>
  </si>
  <si>
    <t>2026年10月前</t>
  </si>
  <si>
    <t>高中学业水平考试考场设置工作经费支付时限</t>
  </si>
  <si>
    <t>反映高中学业水平考试考场设置工作经费工作经费支付时限</t>
  </si>
  <si>
    <t>便利区域内学生参加高中学业水平考试</t>
  </si>
  <si>
    <t>是否便利区域内学生参加高中学业水平考试</t>
  </si>
  <si>
    <t>便利区域内学生参加高中学业水平考试，推动教育发展</t>
  </si>
  <si>
    <t>学生、家长和教师的满意度</t>
  </si>
  <si>
    <t>反映学生、家长和教师的满意度</t>
  </si>
  <si>
    <t>经开一中是经开区管委会所属政府公办学校，位于经开区昆船工业区，现有1300多名学生，112位教师，另外经开一小四至六年级与经开一中在同一校区，有1050名学生。为了规范学校的物业管理工作，根据2025年政府采购中标通知书，2026年需按合同价支付1070000元。</t>
  </si>
  <si>
    <t>设施设备（系统）检查检修个数</t>
  </si>
  <si>
    <t>次/年</t>
  </si>
  <si>
    <t>反映空调、消防、安保、会议系统等设施设备检查检修次数的情况。（具体运用时，根据不同的设施对检查的要求进行检查频次的设置。）</t>
  </si>
  <si>
    <t>物管人员在岗率</t>
  </si>
  <si>
    <t>反映物管人员在岗情况</t>
  </si>
  <si>
    <t>1070000</t>
  </si>
  <si>
    <t>项目总成本</t>
  </si>
  <si>
    <t>物业管理专项经费支付时限</t>
  </si>
  <si>
    <t>2026年12月底前</t>
  </si>
  <si>
    <t>反映物业管理经费费资金支付时间</t>
  </si>
  <si>
    <t>物业服务需求保障程度</t>
  </si>
  <si>
    <t>物业服务是否满足学校需求</t>
  </si>
  <si>
    <t>反映绿化、安防、保洁等服务满足委托单位的程度。（实际运用时根据项目对物业的需求，主要通过整体评价的方式进行评价。）</t>
  </si>
  <si>
    <t>学校师生满意度</t>
  </si>
  <si>
    <t>反映学校师生满意度</t>
  </si>
  <si>
    <t>项目单位</t>
  </si>
  <si>
    <t>项目分类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</si>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</sst>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1.25"/>
      <color rgb="FF000000"/>
      <name val="宋体"/>
      <charset val="134"/>
    </font>
    <font>
      <sz val="11"/>
      <color theme="1"/>
      <name val="宋体"/>
      <charset val="134"/>
      <scheme val="minor"/>
    </font>
    <font>
      <b/>
      <sz val="23.95"/>
      <color rgb="FF000000"/>
      <name val="宋体"/>
      <charset val="134"/>
    </font>
    <font>
      <sz val="10"/>
      <color rgb="FF000000"/>
      <name val="Arial"/>
      <charset val="134"/>
    </font>
    <font>
      <b/>
      <sz val="21"/>
      <name val="宋体"/>
      <charset val="134"/>
    </font>
    <font>
      <sz val="9"/>
      <name val="宋体"/>
      <charset val="134"/>
    </font>
    <font>
      <sz val="10.5"/>
      <color rgb="FF000000"/>
      <name val="宋体"/>
      <charset val="134"/>
    </font>
    <font>
      <sz val="9.75"/>
      <color rgb="FF000000"/>
      <name val="SimSun"/>
      <charset val="134"/>
    </font>
    <font>
      <sz val="9"/>
      <color theme="1"/>
      <name val="normal"/>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5" borderId="16" applyNumberFormat="0" applyAlignment="0" applyProtection="0">
      <alignment vertical="center"/>
    </xf>
    <xf numFmtId="0" fontId="27" fillId="6" borderId="17" applyNumberFormat="0" applyAlignment="0" applyProtection="0">
      <alignment vertical="center"/>
    </xf>
    <xf numFmtId="0" fontId="28" fillId="6" borderId="16" applyNumberFormat="0" applyAlignment="0" applyProtection="0">
      <alignment vertical="center"/>
    </xf>
    <xf numFmtId="0" fontId="29" fillId="7"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78" fontId="12" fillId="0" borderId="7">
      <alignment horizontal="right" vertical="center"/>
    </xf>
    <xf numFmtId="179" fontId="12" fillId="0" borderId="7">
      <alignment horizontal="right" vertical="center"/>
    </xf>
    <xf numFmtId="179" fontId="12" fillId="0" borderId="7">
      <alignment horizontal="right" vertical="center"/>
    </xf>
    <xf numFmtId="10" fontId="12" fillId="0" borderId="7">
      <alignment horizontal="right" vertical="center"/>
    </xf>
    <xf numFmtId="49" fontId="12" fillId="0" borderId="7">
      <alignment horizontal="left" vertical="center" wrapText="1"/>
    </xf>
    <xf numFmtId="180" fontId="12" fillId="0" borderId="7">
      <alignment horizontal="right" vertical="center"/>
    </xf>
  </cellStyleXfs>
  <cellXfs count="21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179" fontId="5" fillId="0" borderId="7" xfId="52" applyFont="1" applyAlignment="1">
      <alignment horizontal="left" vertical="center"/>
    </xf>
    <xf numFmtId="179" fontId="5" fillId="0" borderId="7" xfId="52"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9" fontId="5" fillId="0" borderId="7" xfId="0" applyNumberFormat="1" applyFont="1" applyBorder="1" applyAlignme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5" applyFont="1" applyAlignment="1">
      <alignment horizontal="left" vertical="center" wrapText="1" indent="1"/>
    </xf>
    <xf numFmtId="0" fontId="7" fillId="0" borderId="0" xfId="0" applyFont="1" applyAlignment="1">
      <alignment wrapText="1"/>
    </xf>
    <xf numFmtId="0" fontId="7" fillId="0" borderId="0" xfId="0" applyFont="1" applyProtection="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vertical="center" wrapText="1"/>
      <protection locked="0"/>
    </xf>
    <xf numFmtId="0" fontId="7" fillId="2" borderId="0" xfId="0" applyFont="1" applyFill="1" applyAlignment="1" applyProtection="1">
      <alignment horizontal="right" vertical="center"/>
      <protection locked="0"/>
    </xf>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pplyProtection="1">
      <alignment horizontal="right" wrapText="1"/>
      <protection locked="0"/>
    </xf>
    <xf numFmtId="0" fontId="7" fillId="0" borderId="0" xfId="0" applyFont="1" applyAlignment="1" applyProtection="1">
      <alignment horizontal="right"/>
      <protection locked="0"/>
    </xf>
    <xf numFmtId="0" fontId="7" fillId="0" borderId="7"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4"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pplyProtection="1">
      <alignment horizontal="left" vertical="center"/>
      <protection locked="0"/>
    </xf>
    <xf numFmtId="4" fontId="7" fillId="0" borderId="7" xfId="0" applyNumberFormat="1" applyFont="1" applyBorder="1" applyAlignment="1">
      <alignment horizontal="right" vertical="center"/>
    </xf>
    <xf numFmtId="4" fontId="7" fillId="2" borderId="7" xfId="0" applyNumberFormat="1" applyFont="1" applyFill="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7" xfId="0" applyFont="1" applyBorder="1" applyAlignment="1">
      <alignment horizontal="right" vertical="center"/>
    </xf>
    <xf numFmtId="0" fontId="7" fillId="2" borderId="7" xfId="0" applyFont="1" applyFill="1" applyBorder="1" applyAlignment="1">
      <alignment horizontal="center" vertical="center"/>
    </xf>
    <xf numFmtId="0" fontId="7" fillId="0" borderId="7" xfId="0" applyFont="1" applyBorder="1" applyAlignment="1">
      <alignment horizontal="left" vertical="center"/>
    </xf>
    <xf numFmtId="0" fontId="7" fillId="2" borderId="7" xfId="0" applyFont="1" applyFill="1" applyBorder="1" applyAlignment="1">
      <alignment horizontal="left" vertical="center"/>
    </xf>
    <xf numFmtId="0" fontId="8" fillId="0" borderId="0" xfId="0" applyFont="1"/>
    <xf numFmtId="0" fontId="7" fillId="0" borderId="0" xfId="0" applyFont="1" applyAlignment="1" applyProtection="1">
      <alignment horizontal="right" vertical="center"/>
      <protection locked="0"/>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3" fontId="7" fillId="0" borderId="7" xfId="0" applyNumberFormat="1" applyFont="1" applyBorder="1" applyAlignment="1">
      <alignment horizontal="center" vertical="center"/>
    </xf>
    <xf numFmtId="3" fontId="7"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9" fillId="2" borderId="0" xfId="0" applyFont="1" applyFill="1" applyAlignment="1">
      <alignment horizontal="center" vertical="center"/>
    </xf>
    <xf numFmtId="0" fontId="10" fillId="0" borderId="0" xfId="0" applyFont="1" applyAlignment="1">
      <alignment vertical="top"/>
    </xf>
    <xf numFmtId="0" fontId="9"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10" fillId="0" borderId="0" xfId="0" applyFont="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top" wrapText="1"/>
      <protection locked="0"/>
    </xf>
    <xf numFmtId="0" fontId="10" fillId="2" borderId="5" xfId="0" applyFont="1" applyFill="1" applyBorder="1" applyAlignment="1" applyProtection="1">
      <alignment horizontal="center" vertical="center"/>
      <protection locked="0"/>
    </xf>
    <xf numFmtId="0" fontId="10" fillId="2" borderId="5" xfId="0" applyFont="1" applyFill="1" applyBorder="1" applyAlignment="1" applyProtection="1">
      <alignment vertical="top"/>
      <protection locked="0"/>
    </xf>
    <xf numFmtId="0" fontId="4"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10" fillId="0" borderId="3"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4" fillId="2" borderId="3" xfId="0" applyFont="1" applyFill="1" applyBorder="1" applyAlignment="1" applyProtection="1">
      <alignment horizontal="center" vertical="center" wrapText="1"/>
      <protection locked="0"/>
    </xf>
    <xf numFmtId="0" fontId="10" fillId="2" borderId="6" xfId="0" applyFont="1" applyFill="1" applyBorder="1" applyAlignment="1" applyProtection="1">
      <alignment vertical="top" wrapText="1"/>
      <protection locked="0"/>
    </xf>
    <xf numFmtId="0" fontId="10" fillId="2" borderId="6" xfId="0" applyFont="1" applyFill="1" applyBorder="1" applyAlignment="1" applyProtection="1">
      <alignment horizontal="center" vertical="center"/>
      <protection locked="0"/>
    </xf>
    <xf numFmtId="0" fontId="10" fillId="2" borderId="6" xfId="0" applyFont="1" applyFill="1" applyBorder="1" applyAlignment="1" applyProtection="1">
      <alignment vertical="top"/>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0" xfId="0" applyFill="1"/>
    <xf numFmtId="0" fontId="10" fillId="0" borderId="0" xfId="0" applyFont="1" applyAlignment="1" applyProtection="1">
      <alignment vertical="top"/>
      <protection locked="0"/>
    </xf>
    <xf numFmtId="0" fontId="10" fillId="0" borderId="0" xfId="0" applyFont="1" applyAlignment="1">
      <alignment horizontal="right" wrapText="1"/>
    </xf>
    <xf numFmtId="0" fontId="10" fillId="2" borderId="7" xfId="0" applyFont="1" applyFill="1" applyBorder="1" applyAlignment="1" applyProtection="1">
      <alignment vertical="top" wrapText="1"/>
      <protection locked="0"/>
    </xf>
    <xf numFmtId="0" fontId="10" fillId="2" borderId="7" xfId="0" applyFont="1" applyFill="1" applyBorder="1" applyAlignment="1" applyProtection="1">
      <alignment horizontal="center" vertical="center"/>
      <protection locked="0"/>
    </xf>
    <xf numFmtId="0" fontId="10" fillId="2" borderId="7" xfId="0" applyFont="1" applyFill="1" applyBorder="1" applyAlignment="1" applyProtection="1">
      <alignment vertical="top"/>
      <protection locked="0"/>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1" fillId="0" borderId="0" xfId="0" applyFont="1" applyBorder="1" applyAlignment="1" applyProtection="1">
      <alignment horizontal="center" vertical="center"/>
      <protection locked="0"/>
    </xf>
    <xf numFmtId="0" fontId="12" fillId="0" borderId="0" xfId="0" applyFont="1" applyBorder="1" applyAlignment="1" applyProtection="1">
      <alignment vertical="top"/>
      <protection locked="0"/>
    </xf>
    <xf numFmtId="0" fontId="12" fillId="0" borderId="0" xfId="0" applyFont="1" applyBorder="1" applyAlignment="1" applyProtection="1">
      <alignment horizontal="right" vertical="center"/>
      <protection locked="0"/>
    </xf>
    <xf numFmtId="0" fontId="13" fillId="2"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protection locked="0"/>
    </xf>
    <xf numFmtId="179" fontId="12" fillId="0" borderId="7" xfId="52" applyProtection="1">
      <alignment horizontal="right" vertical="center"/>
      <protection locked="0"/>
    </xf>
    <xf numFmtId="0" fontId="1" fillId="2" borderId="0" xfId="0" applyFont="1" applyFill="1" applyAlignment="1" applyProtection="1">
      <alignment horizontal="right" vertical="center" wrapText="1"/>
      <protection locked="0"/>
    </xf>
    <xf numFmtId="0" fontId="14" fillId="0" borderId="0" xfId="0" applyFont="1" applyAlignment="1">
      <alignment horizontal="right" vertical="center"/>
    </xf>
    <xf numFmtId="0" fontId="10" fillId="2" borderId="6" xfId="0" applyFont="1" applyFill="1" applyBorder="1" applyAlignment="1" applyProtection="1">
      <alignment horizontal="center" vertical="center" wrapText="1"/>
      <protection locked="0"/>
    </xf>
    <xf numFmtId="0" fontId="3" fillId="2" borderId="6" xfId="0" applyFont="1" applyFill="1" applyBorder="1" applyAlignment="1">
      <alignment horizontal="center" vertical="center"/>
    </xf>
    <xf numFmtId="49" fontId="15" fillId="0" borderId="7" xfId="55" applyFont="1" applyAlignment="1">
      <alignment horizontal="center" vertical="center" wrapText="1"/>
    </xf>
    <xf numFmtId="0" fontId="3" fillId="2" borderId="0" xfId="0" applyFont="1" applyFill="1" applyAlignment="1" applyProtection="1">
      <alignment horizontal="right" vertical="center" wrapText="1"/>
      <protection locked="0"/>
    </xf>
    <xf numFmtId="0" fontId="6" fillId="0" borderId="0" xfId="0" applyFont="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10" fillId="0" borderId="6" xfId="0" applyFont="1" applyBorder="1" applyAlignment="1" applyProtection="1">
      <alignment vertical="top" wrapText="1"/>
      <protection locked="0"/>
    </xf>
    <xf numFmtId="0" fontId="3" fillId="0" borderId="7" xfId="0" applyFont="1" applyBorder="1" applyAlignment="1" applyProtection="1">
      <alignment horizontal="center" vertical="center" wrapText="1"/>
      <protection locked="0"/>
    </xf>
    <xf numFmtId="181"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vertical="center" wrapText="1"/>
      <protection locked="0"/>
    </xf>
    <xf numFmtId="0" fontId="3" fillId="3" borderId="2" xfId="0" applyFont="1" applyFill="1" applyBorder="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 fillId="0" borderId="0" xfId="0" applyFont="1" applyAlignment="1">
      <alignment vertical="top"/>
    </xf>
    <xf numFmtId="0" fontId="1" fillId="0" borderId="0" xfId="0" applyFont="1" applyAlignment="1">
      <alignment horizontal="right" vertical="center"/>
    </xf>
    <xf numFmtId="0" fontId="3" fillId="0" borderId="0" xfId="0" applyFont="1" applyAlignment="1">
      <alignment horizontal="right" vertical="center"/>
    </xf>
    <xf numFmtId="0" fontId="16" fillId="0" borderId="0" xfId="0" applyFont="1" applyAlignment="1">
      <alignment horizontal="center" vertical="center"/>
    </xf>
    <xf numFmtId="0" fontId="1" fillId="0" borderId="0" xfId="0" applyFont="1" applyAlignment="1">
      <alignment horizontal="right"/>
    </xf>
    <xf numFmtId="0" fontId="3" fillId="0" borderId="0" xfId="0" applyFont="1" applyAlignment="1">
      <alignment horizontal="right"/>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3" fillId="0" borderId="7" xfId="0"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0" fillId="0" borderId="0" xfId="0" applyFont="1" applyProtection="1">
      <protection locked="0"/>
    </xf>
    <xf numFmtId="0" fontId="3" fillId="0" borderId="0" xfId="0" applyFont="1" applyAlignment="1" applyProtection="1">
      <alignment horizontal="left" vertical="center" wrapText="1"/>
      <protection locked="0"/>
    </xf>
    <xf numFmtId="0" fontId="10" fillId="2" borderId="0" xfId="0" applyFont="1" applyFill="1" applyAlignment="1">
      <alignment horizontal="left" vertical="center"/>
    </xf>
    <xf numFmtId="0" fontId="10" fillId="0" borderId="7" xfId="0" applyFont="1" applyBorder="1" applyAlignment="1" applyProtection="1">
      <alignment vertical="top"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left" vertical="center"/>
    </xf>
    <xf numFmtId="0" fontId="17" fillId="0" borderId="7" xfId="0" applyFont="1" applyBorder="1" applyAlignment="1">
      <alignment horizontal="center" vertical="center"/>
    </xf>
    <xf numFmtId="0" fontId="17" fillId="0" borderId="7" xfId="0" applyFont="1" applyBorder="1" applyAlignment="1">
      <alignment horizontal="right" vertical="center"/>
    </xf>
    <xf numFmtId="0" fontId="3" fillId="0" borderId="7" xfId="0" applyFont="1" applyBorder="1" applyAlignment="1">
      <alignment horizontal="right" vertical="center"/>
    </xf>
    <xf numFmtId="0" fontId="17" fillId="0" borderId="7" xfId="0" applyFont="1" applyBorder="1" applyAlignment="1" applyProtection="1">
      <alignment horizontal="center" vertical="center" wrapText="1"/>
      <protection locked="0"/>
    </xf>
    <xf numFmtId="4" fontId="17" fillId="0" borderId="7" xfId="0" applyNumberFormat="1" applyFont="1" applyBorder="1" applyAlignment="1" applyProtection="1">
      <alignment horizontal="right" vertical="center"/>
      <protection locked="0"/>
    </xf>
    <xf numFmtId="0" fontId="4"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0" xfId="0" applyFont="1" applyFill="1" applyBorder="1" applyAlignment="1" applyProtection="1">
      <alignment horizontal="right" vertical="center" wrapText="1"/>
      <protection locked="0"/>
    </xf>
    <xf numFmtId="0" fontId="0" fillId="0" borderId="0" xfId="0" applyBorder="1"/>
    <xf numFmtId="0" fontId="9"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1"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14" fillId="0" borderId="0"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3" fillId="2" borderId="7" xfId="0" applyFont="1" applyFill="1" applyBorder="1" applyAlignment="1">
      <alignment horizontal="right" vertical="center"/>
    </xf>
    <xf numFmtId="0" fontId="3" fillId="2" borderId="7" xfId="0"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49" fontId="5" fillId="0" borderId="7" xfId="55" applyFont="1" applyAlignment="1">
      <alignment horizontal="center" vertical="center" wrapText="1"/>
    </xf>
    <xf numFmtId="0" fontId="3" fillId="2" borderId="12"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0" fontId="3" fillId="0" borderId="0" xfId="0" applyFont="1" applyBorder="1" applyAlignment="1">
      <alignment horizontal="right" vertical="center"/>
    </xf>
    <xf numFmtId="0" fontId="4" fillId="0" borderId="0"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4" fontId="17" fillId="0" borderId="7" xfId="0" applyNumberFormat="1" applyFont="1" applyBorder="1" applyAlignment="1">
      <alignment horizontal="right" vertical="center"/>
    </xf>
    <xf numFmtId="0" fontId="3" fillId="0" borderId="0" xfId="0" applyFont="1" applyBorder="1" applyAlignment="1" quotePrefix="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C17" sqref="C17"/>
    </sheetView>
  </sheetViews>
  <sheetFormatPr defaultColWidth="8.62962962962963" defaultRowHeight="12.75" customHeight="1" outlineLevelCol="3"/>
  <cols>
    <col min="1" max="4" width="41" customWidth="1"/>
  </cols>
  <sheetData>
    <row r="1" ht="15" customHeight="1" spans="1:4">
      <c r="A1" s="21"/>
      <c r="B1" s="196"/>
      <c r="C1" s="196"/>
      <c r="D1" s="191"/>
    </row>
    <row r="2" ht="41.25" customHeight="1" spans="1:4">
      <c r="A2" s="193" t="str">
        <f>"2026"&amp;"年财务收支预算总表"</f>
        <v>2026年财务收支预算总表</v>
      </c>
      <c r="B2" s="192"/>
      <c r="C2" s="192"/>
      <c r="D2" s="192"/>
    </row>
    <row r="3" ht="17.25" customHeight="1" spans="1:4">
      <c r="A3" s="204" t="str">
        <f>"单位名称："&amp;"昆明经济技术开发区第一中学"</f>
        <v>单位名称：昆明经济技术开发区第一中学</v>
      </c>
      <c r="B3" s="205"/>
      <c r="C3" s="192"/>
      <c r="D3" s="210" t="s">
        <v>0</v>
      </c>
    </row>
    <row r="4" ht="23.25" customHeight="1" spans="1:4">
      <c r="A4" s="119" t="s">
        <v>1</v>
      </c>
      <c r="B4" s="179"/>
      <c r="C4" s="119" t="s">
        <v>2</v>
      </c>
      <c r="D4" s="179"/>
    </row>
    <row r="5" ht="24" customHeight="1" spans="1:4">
      <c r="A5" s="207" t="s">
        <v>3</v>
      </c>
      <c r="B5" s="119" t="str">
        <f t="shared" ref="B5:D5" si="0">"2026"&amp;"年预算"</f>
        <v>2026年预算</v>
      </c>
      <c r="C5" s="119" t="s">
        <v>4</v>
      </c>
      <c r="D5" s="119" t="str">
        <f t="shared" si="0"/>
        <v>2026年预算</v>
      </c>
    </row>
    <row r="6" ht="17.25" customHeight="1" spans="1:4">
      <c r="A6" s="159" t="s">
        <v>5</v>
      </c>
      <c r="B6" s="180">
        <v>31347374.06</v>
      </c>
      <c r="C6" s="159" t="s">
        <v>6</v>
      </c>
      <c r="D6" s="180"/>
    </row>
    <row r="7" ht="17.25" customHeight="1" spans="1:4">
      <c r="A7" s="159" t="s">
        <v>7</v>
      </c>
      <c r="B7" s="180"/>
      <c r="C7" s="159" t="s">
        <v>8</v>
      </c>
      <c r="D7" s="180"/>
    </row>
    <row r="8" ht="17.25" customHeight="1" spans="1:4">
      <c r="A8" s="159" t="s">
        <v>9</v>
      </c>
      <c r="B8" s="180"/>
      <c r="C8" s="120" t="s">
        <v>10</v>
      </c>
      <c r="D8" s="180"/>
    </row>
    <row r="9" ht="17.25" customHeight="1" spans="1:4">
      <c r="A9" s="159" t="s">
        <v>11</v>
      </c>
      <c r="B9" s="180">
        <v>1330780</v>
      </c>
      <c r="C9" s="120" t="s">
        <v>12</v>
      </c>
      <c r="D9" s="180"/>
    </row>
    <row r="10" ht="17.25" customHeight="1" spans="1:4">
      <c r="A10" s="159" t="s">
        <v>13</v>
      </c>
      <c r="B10" s="180">
        <v>23573200</v>
      </c>
      <c r="C10" s="120" t="s">
        <v>14</v>
      </c>
      <c r="D10" s="180">
        <v>38548031.26</v>
      </c>
    </row>
    <row r="11" ht="17.25" customHeight="1" spans="1:4">
      <c r="A11" s="159" t="s">
        <v>15</v>
      </c>
      <c r="B11" s="180"/>
      <c r="C11" s="120" t="s">
        <v>16</v>
      </c>
      <c r="D11" s="180"/>
    </row>
    <row r="12" ht="17.25" customHeight="1" spans="1:4">
      <c r="A12" s="159" t="s">
        <v>17</v>
      </c>
      <c r="B12" s="180"/>
      <c r="C12" s="208" t="s">
        <v>18</v>
      </c>
      <c r="D12" s="180"/>
    </row>
    <row r="13" ht="17.25" customHeight="1" spans="1:4">
      <c r="A13" s="159" t="s">
        <v>19</v>
      </c>
      <c r="B13" s="180"/>
      <c r="C13" s="208" t="s">
        <v>20</v>
      </c>
      <c r="D13" s="180">
        <v>14690512.92</v>
      </c>
    </row>
    <row r="14" ht="17.25" customHeight="1" spans="1:4">
      <c r="A14" s="159" t="s">
        <v>21</v>
      </c>
      <c r="B14" s="180"/>
      <c r="C14" s="208" t="s">
        <v>22</v>
      </c>
      <c r="D14" s="180">
        <v>1744457.88</v>
      </c>
    </row>
    <row r="15" ht="17.25" customHeight="1" spans="1:4">
      <c r="A15" s="159" t="s">
        <v>23</v>
      </c>
      <c r="B15" s="180">
        <v>23573200</v>
      </c>
      <c r="C15" s="208" t="s">
        <v>24</v>
      </c>
      <c r="D15" s="180"/>
    </row>
    <row r="16" ht="17.25" customHeight="1" spans="1:4">
      <c r="A16" s="181"/>
      <c r="B16" s="180"/>
      <c r="C16" s="208" t="s">
        <v>25</v>
      </c>
      <c r="D16" s="92"/>
    </row>
    <row r="17" ht="17.25" customHeight="1" spans="1:4">
      <c r="A17" s="182"/>
      <c r="B17" s="183"/>
      <c r="C17" s="208" t="s">
        <v>26</v>
      </c>
      <c r="D17" s="92"/>
    </row>
    <row r="18" ht="17.25" customHeight="1" spans="1:4">
      <c r="A18" s="182"/>
      <c r="B18" s="183"/>
      <c r="C18" s="208" t="s">
        <v>27</v>
      </c>
      <c r="D18" s="92"/>
    </row>
    <row r="19" ht="17.25" customHeight="1" spans="1:4">
      <c r="A19" s="182"/>
      <c r="B19" s="183"/>
      <c r="C19" s="208" t="s">
        <v>28</v>
      </c>
      <c r="D19" s="92"/>
    </row>
    <row r="20" ht="17.25" customHeight="1" spans="1:4">
      <c r="A20" s="182"/>
      <c r="B20" s="183"/>
      <c r="C20" s="208" t="s">
        <v>29</v>
      </c>
      <c r="D20" s="92"/>
    </row>
    <row r="21" ht="17.25" customHeight="1" spans="1:4">
      <c r="A21" s="182"/>
      <c r="B21" s="183"/>
      <c r="C21" s="208" t="s">
        <v>30</v>
      </c>
      <c r="D21" s="92"/>
    </row>
    <row r="22" ht="17.25" customHeight="1" spans="1:4">
      <c r="A22" s="182"/>
      <c r="B22" s="183"/>
      <c r="C22" s="208" t="s">
        <v>31</v>
      </c>
      <c r="D22" s="92"/>
    </row>
    <row r="23" ht="17.25" customHeight="1" spans="1:4">
      <c r="A23" s="182"/>
      <c r="B23" s="183"/>
      <c r="C23" s="208" t="s">
        <v>32</v>
      </c>
      <c r="D23" s="92"/>
    </row>
    <row r="24" ht="17.25" customHeight="1" spans="1:4">
      <c r="A24" s="182"/>
      <c r="B24" s="183"/>
      <c r="C24" s="208" t="s">
        <v>33</v>
      </c>
      <c r="D24" s="92">
        <v>1268352</v>
      </c>
    </row>
    <row r="25" ht="17.25" customHeight="1" spans="1:4">
      <c r="A25" s="182"/>
      <c r="B25" s="183"/>
      <c r="C25" s="208" t="s">
        <v>34</v>
      </c>
      <c r="D25" s="92"/>
    </row>
    <row r="26" ht="17.25" customHeight="1" spans="1:4">
      <c r="A26" s="182"/>
      <c r="B26" s="183"/>
      <c r="C26" s="181" t="s">
        <v>35</v>
      </c>
      <c r="D26" s="92"/>
    </row>
    <row r="27" ht="17.25" customHeight="1" spans="1:4">
      <c r="A27" s="182"/>
      <c r="B27" s="183"/>
      <c r="C27" s="208" t="s">
        <v>36</v>
      </c>
      <c r="D27" s="92"/>
    </row>
    <row r="28" ht="16.5" customHeight="1" spans="1:4">
      <c r="A28" s="182"/>
      <c r="B28" s="183"/>
      <c r="C28" s="208" t="s">
        <v>37</v>
      </c>
      <c r="D28" s="92"/>
    </row>
    <row r="29" ht="16.5" customHeight="1" spans="1:4">
      <c r="A29" s="182"/>
      <c r="B29" s="183"/>
      <c r="C29" s="181" t="s">
        <v>38</v>
      </c>
      <c r="D29" s="92"/>
    </row>
    <row r="30" ht="17.25" customHeight="1" spans="1:4">
      <c r="A30" s="182"/>
      <c r="B30" s="183"/>
      <c r="C30" s="181" t="s">
        <v>39</v>
      </c>
      <c r="D30" s="92"/>
    </row>
    <row r="31" ht="17.25" customHeight="1" spans="1:4">
      <c r="A31" s="182"/>
      <c r="B31" s="183"/>
      <c r="C31" s="208" t="s">
        <v>40</v>
      </c>
      <c r="D31" s="92"/>
    </row>
    <row r="32" ht="16.5" customHeight="1" spans="1:4">
      <c r="A32" s="182" t="s">
        <v>41</v>
      </c>
      <c r="B32" s="209">
        <v>56251354.06</v>
      </c>
      <c r="C32" s="182" t="s">
        <v>42</v>
      </c>
      <c r="D32" s="186">
        <v>56251354.06</v>
      </c>
    </row>
    <row r="33" ht="16.5" customHeight="1" spans="1:4">
      <c r="A33" s="181" t="s">
        <v>43</v>
      </c>
      <c r="B33" s="92"/>
      <c r="C33" s="181" t="s">
        <v>44</v>
      </c>
      <c r="D33" s="183"/>
    </row>
    <row r="34" ht="16.5" customHeight="1" spans="1:4">
      <c r="A34" s="185" t="s">
        <v>45</v>
      </c>
      <c r="B34" s="186">
        <v>56251354.06</v>
      </c>
      <c r="C34" s="185" t="s">
        <v>46</v>
      </c>
      <c r="D34" s="186">
        <v>56251354.06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27"/>
  <sheetViews>
    <sheetView showZeros="0" workbookViewId="0">
      <selection activeCell="F18" sqref="F18"/>
    </sheetView>
  </sheetViews>
  <sheetFormatPr defaultColWidth="12.75" defaultRowHeight="12.75" customHeight="1"/>
  <cols>
    <col min="1" max="1" width="59" customWidth="1"/>
    <col min="2" max="2" width="22.75" customWidth="1"/>
    <col min="3" max="3" width="24.3796296296296" customWidth="1"/>
    <col min="4" max="4" width="53.1296296296296" customWidth="1"/>
    <col min="5" max="5" width="18.3796296296296" customWidth="1"/>
    <col min="6" max="6" width="54.6296296296296" customWidth="1"/>
    <col min="7" max="12" width="29.6296296296296" customWidth="1"/>
  </cols>
  <sheetData>
    <row r="1" ht="17.25" customHeight="1" spans="1:25">
      <c r="A1" s="93"/>
      <c r="G1" s="94"/>
      <c r="H1" s="94"/>
      <c r="I1" s="94"/>
      <c r="J1" s="94"/>
      <c r="K1" s="94"/>
      <c r="L1" s="94"/>
      <c r="N1" s="94"/>
      <c r="O1" s="94"/>
      <c r="P1" s="94"/>
      <c r="Q1" s="94"/>
      <c r="R1" s="94"/>
      <c r="S1" s="94"/>
      <c r="W1" s="94"/>
      <c r="X1" s="94"/>
      <c r="Y1" s="94"/>
    </row>
    <row r="2" ht="41.25" customHeight="1" spans="1:25">
      <c r="A2" s="95" t="str">
        <f>"2026"&amp;"年部门预算项目支出明细表（二）"</f>
        <v>2026年部门预算项目支出明细表（二）</v>
      </c>
    </row>
    <row r="3" ht="17.25" customHeight="1" spans="1:25">
      <c r="A3" s="96" t="str">
        <f>"单位名称："&amp;"昆明经济技术开发区第一中学"</f>
        <v>单位名称：昆明经济技术开发区第一中学</v>
      </c>
      <c r="Y3" s="97" t="s">
        <v>0</v>
      </c>
    </row>
    <row r="4" ht="24.75" customHeight="1" spans="1:25">
      <c r="A4" s="8" t="s">
        <v>174</v>
      </c>
      <c r="B4" s="98" t="s">
        <v>175</v>
      </c>
      <c r="C4" s="98" t="s">
        <v>253</v>
      </c>
      <c r="D4" s="8" t="s">
        <v>176</v>
      </c>
      <c r="E4" s="8" t="s">
        <v>314</v>
      </c>
      <c r="F4" s="99" t="s">
        <v>177</v>
      </c>
      <c r="G4" s="8" t="s">
        <v>178</v>
      </c>
      <c r="H4" s="8" t="s">
        <v>179</v>
      </c>
      <c r="I4" s="8" t="s">
        <v>256</v>
      </c>
      <c r="J4" s="8" t="s">
        <v>257</v>
      </c>
      <c r="K4" s="8" t="s">
        <v>182</v>
      </c>
      <c r="L4" s="8" t="s">
        <v>183</v>
      </c>
      <c r="M4" s="100" t="s">
        <v>315</v>
      </c>
      <c r="N4" s="101"/>
      <c r="O4" s="102"/>
      <c r="P4" s="102"/>
      <c r="Q4" s="102"/>
      <c r="R4" s="102"/>
      <c r="S4" s="102"/>
      <c r="T4" s="103"/>
      <c r="U4" s="103"/>
      <c r="V4" s="103"/>
      <c r="W4" s="102"/>
      <c r="X4" s="102"/>
      <c r="Y4" s="104"/>
    </row>
    <row r="5" ht="25.5" customHeight="1" spans="1:25">
      <c r="A5" s="105"/>
      <c r="B5" s="106"/>
      <c r="C5" s="106"/>
      <c r="D5" s="107"/>
      <c r="E5" s="108"/>
      <c r="F5" s="109"/>
      <c r="G5" s="105"/>
      <c r="H5" s="105"/>
      <c r="I5" s="105"/>
      <c r="J5" s="105"/>
      <c r="K5" s="105"/>
      <c r="L5" s="105"/>
      <c r="M5" s="98" t="s">
        <v>49</v>
      </c>
      <c r="N5" s="110" t="s">
        <v>316</v>
      </c>
      <c r="O5" s="111"/>
      <c r="P5" s="112"/>
      <c r="Q5" s="110" t="s">
        <v>53</v>
      </c>
      <c r="R5" s="111"/>
      <c r="S5" s="112"/>
      <c r="T5" s="102" t="s">
        <v>54</v>
      </c>
      <c r="U5" s="113" t="s">
        <v>317</v>
      </c>
      <c r="V5" s="104"/>
      <c r="W5" s="102" t="s">
        <v>318</v>
      </c>
      <c r="X5" s="113"/>
      <c r="Y5" s="104"/>
    </row>
    <row r="6" ht="42.75" customHeight="1" spans="1:25">
      <c r="A6" s="114"/>
      <c r="B6" s="115"/>
      <c r="C6" s="115"/>
      <c r="D6" s="116"/>
      <c r="E6" s="117"/>
      <c r="F6" s="118"/>
      <c r="G6" s="114"/>
      <c r="H6" s="114"/>
      <c r="I6" s="114"/>
      <c r="J6" s="114"/>
      <c r="K6" s="114"/>
      <c r="L6" s="114"/>
      <c r="M6" s="117"/>
      <c r="N6" s="119" t="s">
        <v>51</v>
      </c>
      <c r="O6" s="119" t="s">
        <v>319</v>
      </c>
      <c r="P6" s="119" t="s">
        <v>320</v>
      </c>
      <c r="Q6" s="119" t="s">
        <v>51</v>
      </c>
      <c r="R6" s="119" t="s">
        <v>319</v>
      </c>
      <c r="S6" s="119" t="s">
        <v>320</v>
      </c>
      <c r="T6" s="119" t="s">
        <v>51</v>
      </c>
      <c r="U6" s="119" t="s">
        <v>319</v>
      </c>
      <c r="V6" s="119" t="s">
        <v>320</v>
      </c>
      <c r="W6" s="119" t="s">
        <v>51</v>
      </c>
      <c r="X6" s="119" t="s">
        <v>319</v>
      </c>
      <c r="Y6" s="119" t="s">
        <v>320</v>
      </c>
    </row>
    <row r="7" ht="17.25" customHeight="1" spans="1:25">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39">
        <v>19</v>
      </c>
      <c r="T7" s="39">
        <v>20</v>
      </c>
      <c r="U7" s="39">
        <v>21</v>
      </c>
      <c r="V7" s="39">
        <v>22</v>
      </c>
      <c r="W7" s="39">
        <v>23</v>
      </c>
      <c r="X7" s="39">
        <v>24</v>
      </c>
      <c r="Y7" s="39">
        <v>25</v>
      </c>
    </row>
    <row r="8" ht="19.5" customHeight="1" spans="1:25">
      <c r="A8" s="22" t="s">
        <v>186</v>
      </c>
      <c r="B8" s="23" t="s">
        <v>63</v>
      </c>
      <c r="C8" s="22" t="s">
        <v>270</v>
      </c>
      <c r="D8" s="23" t="s">
        <v>271</v>
      </c>
      <c r="E8" s="120" t="s">
        <v>273</v>
      </c>
      <c r="F8" s="120" t="s">
        <v>271</v>
      </c>
      <c r="G8" s="22" t="s">
        <v>97</v>
      </c>
      <c r="H8" s="22" t="s">
        <v>98</v>
      </c>
      <c r="I8" s="22" t="s">
        <v>227</v>
      </c>
      <c r="J8" s="22" t="s">
        <v>228</v>
      </c>
      <c r="K8" s="22" t="s">
        <v>206</v>
      </c>
      <c r="L8" s="22" t="s">
        <v>207</v>
      </c>
      <c r="M8" s="21">
        <v>10500</v>
      </c>
      <c r="N8" s="21">
        <v>10500</v>
      </c>
      <c r="O8" s="21">
        <v>10500</v>
      </c>
      <c r="P8" s="21"/>
      <c r="Q8" s="21"/>
      <c r="R8" s="21"/>
      <c r="S8" s="21"/>
      <c r="T8" s="21"/>
      <c r="U8" s="21"/>
      <c r="V8" s="21"/>
      <c r="W8" s="21"/>
      <c r="X8" s="21"/>
      <c r="Y8" s="21"/>
    </row>
    <row r="9" ht="19.5" customHeight="1" spans="1:25">
      <c r="A9" s="22" t="s">
        <v>186</v>
      </c>
      <c r="B9" s="23" t="s">
        <v>63</v>
      </c>
      <c r="C9" s="22" t="s">
        <v>270</v>
      </c>
      <c r="D9" s="23" t="s">
        <v>274</v>
      </c>
      <c r="E9" s="120" t="s">
        <v>273</v>
      </c>
      <c r="F9" s="120" t="s">
        <v>274</v>
      </c>
      <c r="G9" s="22" t="s">
        <v>97</v>
      </c>
      <c r="H9" s="22" t="s">
        <v>98</v>
      </c>
      <c r="I9" s="22" t="s">
        <v>227</v>
      </c>
      <c r="J9" s="22" t="s">
        <v>228</v>
      </c>
      <c r="K9" s="22" t="s">
        <v>206</v>
      </c>
      <c r="L9" s="22" t="s">
        <v>207</v>
      </c>
      <c r="M9" s="21">
        <v>80000</v>
      </c>
      <c r="N9" s="21">
        <v>80000</v>
      </c>
      <c r="O9" s="21">
        <v>80000</v>
      </c>
      <c r="P9" s="21"/>
      <c r="Q9" s="21"/>
      <c r="R9" s="21"/>
      <c r="S9" s="21"/>
      <c r="T9" s="21"/>
      <c r="U9" s="21"/>
      <c r="V9" s="21"/>
      <c r="W9" s="21"/>
      <c r="X9" s="21"/>
      <c r="Y9" s="21"/>
    </row>
    <row r="10" ht="19.5" customHeight="1" spans="1:25">
      <c r="A10" s="22" t="s">
        <v>186</v>
      </c>
      <c r="B10" s="23" t="s">
        <v>63</v>
      </c>
      <c r="C10" s="22" t="s">
        <v>270</v>
      </c>
      <c r="D10" s="23" t="s">
        <v>275</v>
      </c>
      <c r="E10" s="120" t="s">
        <v>273</v>
      </c>
      <c r="F10" s="120" t="s">
        <v>275</v>
      </c>
      <c r="G10" s="22" t="s">
        <v>97</v>
      </c>
      <c r="H10" s="22" t="s">
        <v>98</v>
      </c>
      <c r="I10" s="22" t="s">
        <v>227</v>
      </c>
      <c r="J10" s="22" t="s">
        <v>228</v>
      </c>
      <c r="K10" s="22" t="s">
        <v>206</v>
      </c>
      <c r="L10" s="22" t="s">
        <v>207</v>
      </c>
      <c r="M10" s="21">
        <v>30300</v>
      </c>
      <c r="N10" s="21">
        <v>30300</v>
      </c>
      <c r="O10" s="21">
        <v>30300</v>
      </c>
      <c r="P10" s="21"/>
      <c r="Q10" s="21"/>
      <c r="R10" s="21"/>
      <c r="S10" s="21"/>
      <c r="T10" s="21"/>
      <c r="U10" s="21"/>
      <c r="V10" s="21"/>
      <c r="W10" s="21"/>
      <c r="X10" s="21"/>
      <c r="Y10" s="21"/>
    </row>
    <row r="11" ht="19.5" customHeight="1" spans="1:25">
      <c r="A11" s="22" t="s">
        <v>186</v>
      </c>
      <c r="B11" s="23" t="s">
        <v>63</v>
      </c>
      <c r="C11" s="22" t="s">
        <v>270</v>
      </c>
      <c r="D11" s="23" t="s">
        <v>276</v>
      </c>
      <c r="E11" s="120" t="s">
        <v>273</v>
      </c>
      <c r="F11" s="120" t="s">
        <v>276</v>
      </c>
      <c r="G11" s="22" t="s">
        <v>97</v>
      </c>
      <c r="H11" s="22" t="s">
        <v>98</v>
      </c>
      <c r="I11" s="22" t="s">
        <v>227</v>
      </c>
      <c r="J11" s="22" t="s">
        <v>228</v>
      </c>
      <c r="K11" s="22" t="s">
        <v>206</v>
      </c>
      <c r="L11" s="22" t="s">
        <v>207</v>
      </c>
      <c r="M11" s="21">
        <v>33600</v>
      </c>
      <c r="N11" s="21">
        <v>33600</v>
      </c>
      <c r="O11" s="21">
        <v>33600</v>
      </c>
      <c r="P11" s="21"/>
      <c r="Q11" s="21"/>
      <c r="R11" s="21"/>
      <c r="S11" s="21"/>
      <c r="T11" s="21"/>
      <c r="U11" s="21"/>
      <c r="V11" s="21"/>
      <c r="W11" s="21"/>
      <c r="X11" s="21"/>
      <c r="Y11" s="21"/>
    </row>
    <row r="12" ht="19.5" customHeight="1" spans="1:25">
      <c r="A12" s="22" t="s">
        <v>186</v>
      </c>
      <c r="B12" s="23" t="s">
        <v>63</v>
      </c>
      <c r="C12" s="22" t="s">
        <v>270</v>
      </c>
      <c r="D12" s="23" t="s">
        <v>277</v>
      </c>
      <c r="E12" s="120" t="s">
        <v>273</v>
      </c>
      <c r="F12" s="120" t="s">
        <v>277</v>
      </c>
      <c r="G12" s="22" t="s">
        <v>97</v>
      </c>
      <c r="H12" s="22" t="s">
        <v>98</v>
      </c>
      <c r="I12" s="22" t="s">
        <v>227</v>
      </c>
      <c r="J12" s="22" t="s">
        <v>228</v>
      </c>
      <c r="K12" s="22" t="s">
        <v>206</v>
      </c>
      <c r="L12" s="22" t="s">
        <v>207</v>
      </c>
      <c r="M12" s="21">
        <v>32200</v>
      </c>
      <c r="N12" s="21">
        <v>32200</v>
      </c>
      <c r="O12" s="21">
        <v>32200</v>
      </c>
      <c r="P12" s="21"/>
      <c r="Q12" s="21"/>
      <c r="R12" s="21"/>
      <c r="S12" s="21"/>
      <c r="T12" s="21"/>
      <c r="U12" s="21"/>
      <c r="V12" s="21"/>
      <c r="W12" s="21"/>
      <c r="X12" s="21"/>
      <c r="Y12" s="21"/>
    </row>
    <row r="13" ht="19.5" customHeight="1" spans="1:25">
      <c r="A13" s="22" t="s">
        <v>186</v>
      </c>
      <c r="B13" s="23" t="s">
        <v>63</v>
      </c>
      <c r="C13" s="22" t="s">
        <v>270</v>
      </c>
      <c r="D13" s="23" t="s">
        <v>278</v>
      </c>
      <c r="E13" s="120" t="s">
        <v>273</v>
      </c>
      <c r="F13" s="120" t="s">
        <v>278</v>
      </c>
      <c r="G13" s="22" t="s">
        <v>97</v>
      </c>
      <c r="H13" s="22" t="s">
        <v>98</v>
      </c>
      <c r="I13" s="22" t="s">
        <v>279</v>
      </c>
      <c r="J13" s="22" t="s">
        <v>280</v>
      </c>
      <c r="K13" s="22" t="s">
        <v>206</v>
      </c>
      <c r="L13" s="22" t="s">
        <v>207</v>
      </c>
      <c r="M13" s="21">
        <v>357480</v>
      </c>
      <c r="N13" s="21">
        <v>357480</v>
      </c>
      <c r="O13" s="21">
        <v>357480</v>
      </c>
      <c r="P13" s="21"/>
      <c r="Q13" s="21"/>
      <c r="R13" s="21"/>
      <c r="S13" s="21"/>
      <c r="T13" s="21"/>
      <c r="U13" s="21"/>
      <c r="V13" s="21"/>
      <c r="W13" s="21"/>
      <c r="X13" s="21"/>
      <c r="Y13" s="21"/>
    </row>
    <row r="14" ht="19.5" customHeight="1" spans="1:25">
      <c r="A14" s="22" t="s">
        <v>186</v>
      </c>
      <c r="B14" s="23" t="s">
        <v>63</v>
      </c>
      <c r="C14" s="22" t="s">
        <v>270</v>
      </c>
      <c r="D14" s="23" t="s">
        <v>281</v>
      </c>
      <c r="E14" s="120" t="s">
        <v>273</v>
      </c>
      <c r="F14" s="120" t="s">
        <v>281</v>
      </c>
      <c r="G14" s="22" t="s">
        <v>97</v>
      </c>
      <c r="H14" s="22" t="s">
        <v>98</v>
      </c>
      <c r="I14" s="22" t="s">
        <v>282</v>
      </c>
      <c r="J14" s="22" t="s">
        <v>283</v>
      </c>
      <c r="K14" s="22" t="s">
        <v>206</v>
      </c>
      <c r="L14" s="22" t="s">
        <v>207</v>
      </c>
      <c r="M14" s="21">
        <v>1070000</v>
      </c>
      <c r="N14" s="21">
        <v>1070000</v>
      </c>
      <c r="O14" s="21">
        <v>1070000</v>
      </c>
      <c r="P14" s="21"/>
      <c r="Q14" s="21"/>
      <c r="R14" s="21"/>
      <c r="S14" s="21"/>
      <c r="T14" s="21"/>
      <c r="U14" s="21"/>
      <c r="V14" s="21"/>
      <c r="W14" s="21"/>
      <c r="X14" s="21"/>
      <c r="Y14" s="21"/>
    </row>
    <row r="15" ht="19.5" customHeight="1" spans="1:25">
      <c r="A15" s="22" t="s">
        <v>186</v>
      </c>
      <c r="B15" s="23" t="s">
        <v>63</v>
      </c>
      <c r="C15" s="22" t="s">
        <v>270</v>
      </c>
      <c r="D15" s="23" t="s">
        <v>304</v>
      </c>
      <c r="E15" s="120" t="s">
        <v>273</v>
      </c>
      <c r="F15" s="120" t="s">
        <v>304</v>
      </c>
      <c r="G15" s="22" t="s">
        <v>97</v>
      </c>
      <c r="H15" s="22" t="s">
        <v>98</v>
      </c>
      <c r="I15" s="22" t="s">
        <v>227</v>
      </c>
      <c r="J15" s="22" t="s">
        <v>228</v>
      </c>
      <c r="K15" s="22" t="s">
        <v>206</v>
      </c>
      <c r="L15" s="22" t="s">
        <v>207</v>
      </c>
      <c r="M15" s="21">
        <v>80000</v>
      </c>
      <c r="N15" s="21">
        <v>80000</v>
      </c>
      <c r="O15" s="21">
        <v>80000</v>
      </c>
      <c r="P15" s="21"/>
      <c r="Q15" s="21"/>
      <c r="R15" s="21"/>
      <c r="S15" s="21"/>
      <c r="T15" s="21"/>
      <c r="U15" s="21"/>
      <c r="V15" s="21"/>
      <c r="W15" s="21"/>
      <c r="X15" s="21"/>
      <c r="Y15" s="21"/>
    </row>
    <row r="16" ht="19.5" customHeight="1" spans="1:25">
      <c r="A16" s="22" t="s">
        <v>186</v>
      </c>
      <c r="B16" s="23" t="s">
        <v>63</v>
      </c>
      <c r="C16" s="22" t="s">
        <v>270</v>
      </c>
      <c r="D16" s="23" t="s">
        <v>305</v>
      </c>
      <c r="E16" s="120" t="s">
        <v>273</v>
      </c>
      <c r="F16" s="120" t="s">
        <v>305</v>
      </c>
      <c r="G16" s="22" t="s">
        <v>97</v>
      </c>
      <c r="H16" s="22" t="s">
        <v>98</v>
      </c>
      <c r="I16" s="22" t="s">
        <v>291</v>
      </c>
      <c r="J16" s="22" t="s">
        <v>292</v>
      </c>
      <c r="K16" s="22" t="s">
        <v>206</v>
      </c>
      <c r="L16" s="22" t="s">
        <v>207</v>
      </c>
      <c r="M16" s="21">
        <v>396000</v>
      </c>
      <c r="N16" s="21">
        <v>396000</v>
      </c>
      <c r="O16" s="21">
        <v>396000</v>
      </c>
      <c r="P16" s="21"/>
      <c r="Q16" s="21"/>
      <c r="R16" s="21"/>
      <c r="S16" s="21"/>
      <c r="T16" s="21"/>
      <c r="U16" s="21"/>
      <c r="V16" s="21"/>
      <c r="W16" s="21"/>
      <c r="X16" s="21"/>
      <c r="Y16" s="21"/>
    </row>
    <row r="17" ht="19.5" customHeight="1" spans="1:25">
      <c r="A17" s="22" t="s">
        <v>186</v>
      </c>
      <c r="B17" s="23" t="s">
        <v>63</v>
      </c>
      <c r="C17" s="22" t="s">
        <v>270</v>
      </c>
      <c r="D17" s="23" t="s">
        <v>306</v>
      </c>
      <c r="E17" s="120" t="s">
        <v>273</v>
      </c>
      <c r="F17" s="120" t="s">
        <v>306</v>
      </c>
      <c r="G17" s="22" t="s">
        <v>97</v>
      </c>
      <c r="H17" s="22" t="s">
        <v>98</v>
      </c>
      <c r="I17" s="22" t="s">
        <v>227</v>
      </c>
      <c r="J17" s="22" t="s">
        <v>228</v>
      </c>
      <c r="K17" s="22" t="s">
        <v>206</v>
      </c>
      <c r="L17" s="22" t="s">
        <v>207</v>
      </c>
      <c r="M17" s="21">
        <v>174600</v>
      </c>
      <c r="N17" s="21">
        <v>174600</v>
      </c>
      <c r="O17" s="21">
        <v>174600</v>
      </c>
      <c r="P17" s="21"/>
      <c r="Q17" s="21"/>
      <c r="R17" s="21"/>
      <c r="S17" s="21"/>
      <c r="T17" s="21"/>
      <c r="U17" s="21"/>
      <c r="V17" s="21"/>
      <c r="W17" s="21"/>
      <c r="X17" s="21"/>
      <c r="Y17" s="21"/>
    </row>
    <row r="18" ht="19.5" customHeight="1" spans="1:25">
      <c r="A18" s="22" t="s">
        <v>186</v>
      </c>
      <c r="B18" s="23" t="s">
        <v>63</v>
      </c>
      <c r="C18" s="22" t="s">
        <v>270</v>
      </c>
      <c r="D18" s="23" t="s">
        <v>307</v>
      </c>
      <c r="E18" s="120" t="s">
        <v>273</v>
      </c>
      <c r="F18" s="120" t="s">
        <v>307</v>
      </c>
      <c r="G18" s="22" t="s">
        <v>97</v>
      </c>
      <c r="H18" s="22" t="s">
        <v>98</v>
      </c>
      <c r="I18" s="121" t="s">
        <v>279</v>
      </c>
      <c r="J18" s="121" t="s">
        <v>280</v>
      </c>
      <c r="K18" s="121">
        <v>50502</v>
      </c>
      <c r="L18" s="22" t="s">
        <v>207</v>
      </c>
      <c r="M18" s="21">
        <v>1000020</v>
      </c>
      <c r="N18" s="21">
        <v>1000020</v>
      </c>
      <c r="O18" s="21">
        <v>1000020</v>
      </c>
      <c r="P18" s="21"/>
      <c r="Q18" s="21"/>
      <c r="R18" s="21"/>
      <c r="S18" s="21"/>
      <c r="T18" s="21"/>
      <c r="U18" s="21"/>
      <c r="V18" s="21"/>
      <c r="W18" s="21"/>
      <c r="X18" s="21"/>
      <c r="Y18" s="21"/>
    </row>
    <row r="19" ht="19.5" customHeight="1" spans="1:25">
      <c r="A19" s="22" t="s">
        <v>186</v>
      </c>
      <c r="B19" s="23" t="s">
        <v>63</v>
      </c>
      <c r="C19" s="22" t="s">
        <v>270</v>
      </c>
      <c r="D19" s="23" t="s">
        <v>308</v>
      </c>
      <c r="E19" s="120" t="s">
        <v>273</v>
      </c>
      <c r="F19" s="120" t="s">
        <v>308</v>
      </c>
      <c r="G19" s="22" t="s">
        <v>93</v>
      </c>
      <c r="H19" s="22" t="s">
        <v>94</v>
      </c>
      <c r="I19" s="22" t="s">
        <v>309</v>
      </c>
      <c r="J19" s="22" t="s">
        <v>310</v>
      </c>
      <c r="K19" s="22" t="s">
        <v>206</v>
      </c>
      <c r="L19" s="22" t="s">
        <v>207</v>
      </c>
      <c r="M19" s="21">
        <v>28875</v>
      </c>
      <c r="N19" s="21">
        <v>28875</v>
      </c>
      <c r="O19" s="21">
        <v>28875</v>
      </c>
      <c r="P19" s="21"/>
      <c r="Q19" s="21"/>
      <c r="R19" s="21"/>
      <c r="S19" s="21"/>
      <c r="T19" s="21"/>
      <c r="U19" s="21"/>
      <c r="V19" s="21"/>
      <c r="W19" s="21"/>
      <c r="X19" s="21"/>
      <c r="Y19" s="21"/>
    </row>
    <row r="20" ht="19.5" customHeight="1" spans="1:25">
      <c r="A20" s="22" t="s">
        <v>186</v>
      </c>
      <c r="B20" s="23" t="s">
        <v>63</v>
      </c>
      <c r="C20" s="22" t="s">
        <v>270</v>
      </c>
      <c r="D20" s="23" t="s">
        <v>308</v>
      </c>
      <c r="E20" s="120" t="s">
        <v>273</v>
      </c>
      <c r="F20" s="120" t="s">
        <v>308</v>
      </c>
      <c r="G20" s="22" t="s">
        <v>95</v>
      </c>
      <c r="H20" s="22" t="s">
        <v>96</v>
      </c>
      <c r="I20" s="22" t="s">
        <v>289</v>
      </c>
      <c r="J20" s="22" t="s">
        <v>290</v>
      </c>
      <c r="K20" s="22" t="s">
        <v>206</v>
      </c>
      <c r="L20" s="22" t="s">
        <v>207</v>
      </c>
      <c r="M20" s="21">
        <v>100000</v>
      </c>
      <c r="N20" s="21">
        <v>100000</v>
      </c>
      <c r="O20" s="21">
        <v>100000</v>
      </c>
      <c r="P20" s="21"/>
      <c r="Q20" s="21"/>
      <c r="R20" s="21"/>
      <c r="S20" s="21"/>
      <c r="T20" s="21"/>
      <c r="U20" s="21"/>
      <c r="V20" s="21"/>
      <c r="W20" s="21"/>
      <c r="X20" s="21"/>
      <c r="Y20" s="21"/>
    </row>
    <row r="21" ht="19.5" customHeight="1" spans="1:25">
      <c r="A21" s="22" t="s">
        <v>186</v>
      </c>
      <c r="B21" s="23" t="s">
        <v>63</v>
      </c>
      <c r="C21" s="22" t="s">
        <v>270</v>
      </c>
      <c r="D21" s="23" t="s">
        <v>308</v>
      </c>
      <c r="E21" s="120" t="s">
        <v>273</v>
      </c>
      <c r="F21" s="120" t="s">
        <v>308</v>
      </c>
      <c r="G21" s="22" t="s">
        <v>95</v>
      </c>
      <c r="H21" s="22" t="s">
        <v>96</v>
      </c>
      <c r="I21" s="22" t="s">
        <v>285</v>
      </c>
      <c r="J21" s="22" t="s">
        <v>286</v>
      </c>
      <c r="K21" s="22" t="s">
        <v>206</v>
      </c>
      <c r="L21" s="22" t="s">
        <v>207</v>
      </c>
      <c r="M21" s="21">
        <v>144000</v>
      </c>
      <c r="N21" s="21">
        <v>144000</v>
      </c>
      <c r="O21" s="21">
        <v>144000</v>
      </c>
      <c r="P21" s="21"/>
      <c r="Q21" s="21"/>
      <c r="R21" s="21"/>
      <c r="S21" s="21"/>
      <c r="T21" s="21"/>
      <c r="U21" s="21"/>
      <c r="V21" s="21"/>
      <c r="W21" s="21"/>
      <c r="X21" s="21"/>
      <c r="Y21" s="21"/>
    </row>
    <row r="22" ht="19.5" customHeight="1" spans="1:25">
      <c r="A22" s="22" t="s">
        <v>186</v>
      </c>
      <c r="B22" s="23" t="s">
        <v>63</v>
      </c>
      <c r="C22" s="22" t="s">
        <v>270</v>
      </c>
      <c r="D22" s="23" t="s">
        <v>308</v>
      </c>
      <c r="E22" s="120" t="s">
        <v>273</v>
      </c>
      <c r="F22" s="120" t="s">
        <v>308</v>
      </c>
      <c r="G22" s="22" t="s">
        <v>93</v>
      </c>
      <c r="H22" s="22" t="s">
        <v>94</v>
      </c>
      <c r="I22" s="22" t="s">
        <v>289</v>
      </c>
      <c r="J22" s="22" t="s">
        <v>290</v>
      </c>
      <c r="K22" s="22" t="s">
        <v>206</v>
      </c>
      <c r="L22" s="22" t="s">
        <v>207</v>
      </c>
      <c r="M22" s="21">
        <v>115500</v>
      </c>
      <c r="N22" s="21">
        <v>115500</v>
      </c>
      <c r="O22" s="21">
        <v>115500</v>
      </c>
      <c r="P22" s="21"/>
      <c r="Q22" s="21"/>
      <c r="R22" s="21"/>
      <c r="S22" s="21"/>
      <c r="T22" s="21"/>
      <c r="U22" s="21"/>
      <c r="V22" s="21"/>
      <c r="W22" s="21"/>
      <c r="X22" s="21"/>
      <c r="Y22" s="21"/>
    </row>
    <row r="23" ht="19.5" customHeight="1" spans="1:25">
      <c r="A23" s="22" t="s">
        <v>186</v>
      </c>
      <c r="B23" s="23" t="s">
        <v>63</v>
      </c>
      <c r="C23" s="22" t="s">
        <v>270</v>
      </c>
      <c r="D23" s="23" t="s">
        <v>308</v>
      </c>
      <c r="E23" s="120" t="s">
        <v>273</v>
      </c>
      <c r="F23" s="120" t="s">
        <v>308</v>
      </c>
      <c r="G23" s="22" t="s">
        <v>95</v>
      </c>
      <c r="H23" s="22" t="s">
        <v>96</v>
      </c>
      <c r="I23" s="22" t="s">
        <v>227</v>
      </c>
      <c r="J23" s="22" t="s">
        <v>228</v>
      </c>
      <c r="K23" s="22" t="s">
        <v>206</v>
      </c>
      <c r="L23" s="22" t="s">
        <v>207</v>
      </c>
      <c r="M23" s="21">
        <v>1124000</v>
      </c>
      <c r="N23" s="21">
        <v>1124000</v>
      </c>
      <c r="O23" s="21">
        <v>1124000</v>
      </c>
      <c r="P23" s="21"/>
      <c r="Q23" s="21"/>
      <c r="R23" s="21"/>
      <c r="S23" s="21"/>
      <c r="T23" s="21"/>
      <c r="U23" s="21"/>
      <c r="V23" s="21"/>
      <c r="W23" s="21"/>
      <c r="X23" s="21"/>
      <c r="Y23" s="21"/>
    </row>
    <row r="24" ht="19.5" customHeight="1" spans="1:25">
      <c r="A24" s="22" t="s">
        <v>186</v>
      </c>
      <c r="B24" s="23" t="s">
        <v>63</v>
      </c>
      <c r="C24" s="22" t="s">
        <v>270</v>
      </c>
      <c r="D24" s="23" t="s">
        <v>308</v>
      </c>
      <c r="E24" s="120" t="s">
        <v>273</v>
      </c>
      <c r="F24" s="120" t="s">
        <v>308</v>
      </c>
      <c r="G24" s="22" t="s">
        <v>95</v>
      </c>
      <c r="H24" s="22" t="s">
        <v>96</v>
      </c>
      <c r="I24" s="22" t="s">
        <v>309</v>
      </c>
      <c r="J24" s="22" t="s">
        <v>310</v>
      </c>
      <c r="K24" s="22" t="s">
        <v>206</v>
      </c>
      <c r="L24" s="22" t="s">
        <v>207</v>
      </c>
      <c r="M24" s="21">
        <v>72000</v>
      </c>
      <c r="N24" s="21">
        <v>72000</v>
      </c>
      <c r="O24" s="21">
        <v>72000</v>
      </c>
      <c r="P24" s="21"/>
      <c r="Q24" s="21"/>
      <c r="R24" s="21"/>
      <c r="S24" s="21"/>
      <c r="T24" s="21"/>
      <c r="U24" s="21"/>
      <c r="V24" s="21"/>
      <c r="W24" s="21"/>
      <c r="X24" s="21"/>
      <c r="Y24" s="21"/>
    </row>
    <row r="25" ht="19.5" customHeight="1" spans="1:25">
      <c r="A25" s="22" t="s">
        <v>186</v>
      </c>
      <c r="B25" s="23" t="s">
        <v>63</v>
      </c>
      <c r="C25" s="22" t="s">
        <v>270</v>
      </c>
      <c r="D25" s="23" t="s">
        <v>308</v>
      </c>
      <c r="E25" s="120" t="s">
        <v>273</v>
      </c>
      <c r="F25" s="120" t="s">
        <v>308</v>
      </c>
      <c r="G25" s="22" t="s">
        <v>93</v>
      </c>
      <c r="H25" s="22" t="s">
        <v>94</v>
      </c>
      <c r="I25" s="22" t="s">
        <v>227</v>
      </c>
      <c r="J25" s="22" t="s">
        <v>228</v>
      </c>
      <c r="K25" s="22" t="s">
        <v>206</v>
      </c>
      <c r="L25" s="22" t="s">
        <v>207</v>
      </c>
      <c r="M25" s="21">
        <v>259875</v>
      </c>
      <c r="N25" s="21">
        <v>259875</v>
      </c>
      <c r="O25" s="21">
        <v>259875</v>
      </c>
      <c r="P25" s="21"/>
      <c r="Q25" s="21"/>
      <c r="R25" s="21"/>
      <c r="S25" s="21"/>
      <c r="T25" s="21"/>
      <c r="U25" s="21"/>
      <c r="V25" s="21"/>
      <c r="W25" s="21"/>
      <c r="X25" s="21"/>
      <c r="Y25" s="21"/>
    </row>
    <row r="26" ht="19.5" customHeight="1" spans="1:25">
      <c r="A26" s="22" t="s">
        <v>186</v>
      </c>
      <c r="B26" s="23" t="s">
        <v>63</v>
      </c>
      <c r="C26" s="22" t="s">
        <v>270</v>
      </c>
      <c r="D26" s="23" t="s">
        <v>308</v>
      </c>
      <c r="E26" s="120" t="s">
        <v>273</v>
      </c>
      <c r="F26" s="120" t="s">
        <v>308</v>
      </c>
      <c r="G26" s="22" t="s">
        <v>93</v>
      </c>
      <c r="H26" s="22" t="s">
        <v>94</v>
      </c>
      <c r="I26" s="22" t="s">
        <v>285</v>
      </c>
      <c r="J26" s="22" t="s">
        <v>286</v>
      </c>
      <c r="K26" s="22" t="s">
        <v>206</v>
      </c>
      <c r="L26" s="22" t="s">
        <v>207</v>
      </c>
      <c r="M26" s="21">
        <v>173250</v>
      </c>
      <c r="N26" s="21">
        <v>173250</v>
      </c>
      <c r="O26" s="21">
        <v>173250</v>
      </c>
      <c r="P26" s="21"/>
      <c r="Q26" s="21"/>
      <c r="R26" s="21"/>
      <c r="S26" s="21"/>
      <c r="T26" s="21"/>
      <c r="U26" s="21"/>
      <c r="V26" s="21"/>
      <c r="W26" s="21"/>
      <c r="X26" s="21"/>
      <c r="Y26" s="21"/>
    </row>
    <row r="27" ht="19.5" customHeight="1" spans="1:25">
      <c r="A27" s="122" t="s">
        <v>49</v>
      </c>
      <c r="B27" s="123"/>
      <c r="C27" s="123"/>
      <c r="D27" s="123"/>
      <c r="E27" s="123"/>
      <c r="F27" s="123"/>
      <c r="G27" s="124"/>
      <c r="H27" s="124"/>
      <c r="I27" s="124"/>
      <c r="J27" s="124"/>
      <c r="K27" s="124"/>
      <c r="L27" s="125"/>
      <c r="M27" s="21">
        <v>5282200</v>
      </c>
      <c r="N27" s="21">
        <v>5282200</v>
      </c>
      <c r="O27" s="21">
        <v>5282200</v>
      </c>
      <c r="P27" s="21"/>
      <c r="Q27" s="21"/>
      <c r="R27" s="21"/>
      <c r="S27" s="21"/>
      <c r="T27" s="21"/>
      <c r="U27" s="21"/>
      <c r="V27" s="21"/>
      <c r="W27" s="21"/>
      <c r="X27" s="21"/>
      <c r="Y27" s="21"/>
    </row>
  </sheetData>
  <mergeCells count="21">
    <mergeCell ref="A2:Y2"/>
    <mergeCell ref="A3:C3"/>
    <mergeCell ref="M4:Y4"/>
    <mergeCell ref="N5:P5"/>
    <mergeCell ref="Q5:S5"/>
    <mergeCell ref="T5:V5"/>
    <mergeCell ref="W5:Y5"/>
    <mergeCell ref="A27:L27"/>
    <mergeCell ref="A4:A6"/>
    <mergeCell ref="B4:B6"/>
    <mergeCell ref="C4:C6"/>
    <mergeCell ref="D4:D6"/>
    <mergeCell ref="E4:E6"/>
    <mergeCell ref="F4:F6"/>
    <mergeCell ref="G4:G6"/>
    <mergeCell ref="H4:H6"/>
    <mergeCell ref="I4:I6"/>
    <mergeCell ref="J4:J6"/>
    <mergeCell ref="K4:K6"/>
    <mergeCell ref="L4:L6"/>
    <mergeCell ref="M5:M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6"/>
  <sheetViews>
    <sheetView showZeros="0" workbookViewId="0">
      <selection activeCell="A16" sqref="A16:J16"/>
    </sheetView>
  </sheetViews>
  <sheetFormatPr defaultColWidth="9.12962962962963" defaultRowHeight="14.25" customHeight="1"/>
  <cols>
    <col min="1" max="1" width="73.3796296296296" customWidth="1"/>
    <col min="2" max="2" width="32.6296296296296" customWidth="1"/>
    <col min="3" max="3" width="76" customWidth="1"/>
    <col min="4" max="4" width="24.3796296296296" customWidth="1"/>
    <col min="5" max="5" width="21.25" customWidth="1"/>
    <col min="6" max="6" width="21.75" customWidth="1"/>
    <col min="7" max="7" width="72.6296296296296" customWidth="1"/>
    <col min="8" max="8" width="7.75" customWidth="1"/>
    <col min="9" max="9" width="11.1296296296296" customWidth="1"/>
    <col min="10" max="10" width="15.75" customWidth="1"/>
    <col min="11" max="20" width="20" customWidth="1"/>
    <col min="21" max="21" width="19.8796296296296" customWidth="1"/>
    <col min="22" max="22" width="20" customWidth="1"/>
  </cols>
  <sheetData>
    <row r="1" ht="15.75" customHeight="1" spans="1:22">
      <c r="B1" s="42"/>
      <c r="C1" s="42"/>
      <c r="D1" s="42"/>
      <c r="E1" s="42"/>
      <c r="T1" s="67"/>
      <c r="U1" s="67"/>
      <c r="V1" s="68"/>
    </row>
    <row r="2" ht="41.25" customHeight="1" spans="1:22">
      <c r="A2" s="46" t="str">
        <f>"2026"&amp;"年部门政府采购预算表"</f>
        <v>2026年部门政府采购预算表</v>
      </c>
      <c r="B2" s="31"/>
      <c r="C2" s="31"/>
      <c r="D2" s="31"/>
      <c r="E2" s="31"/>
      <c r="F2" s="3"/>
      <c r="G2" s="3"/>
      <c r="H2" s="3"/>
      <c r="I2" s="3"/>
      <c r="J2" s="3"/>
      <c r="K2" s="3"/>
      <c r="L2" s="3"/>
      <c r="M2" s="3"/>
      <c r="N2" s="3"/>
      <c r="O2" s="31"/>
      <c r="P2" s="3"/>
      <c r="Q2" s="3"/>
      <c r="R2" s="31"/>
      <c r="S2" s="3"/>
      <c r="T2" s="31"/>
      <c r="U2" s="31"/>
      <c r="V2" s="3"/>
    </row>
    <row r="3" ht="18.75" customHeight="1" spans="1:22">
      <c r="A3" s="69" t="str">
        <f>"单位名称："&amp;"昆明经济技术开发区第一中学"</f>
        <v>单位名称：昆明经济技术开发区第一中学</v>
      </c>
      <c r="B3" s="42"/>
      <c r="C3" s="42"/>
      <c r="D3" s="42"/>
      <c r="E3" s="42"/>
      <c r="F3" s="70"/>
      <c r="G3" s="70"/>
      <c r="H3" s="70"/>
      <c r="I3" s="70"/>
      <c r="J3" s="70"/>
      <c r="K3" s="70"/>
      <c r="L3" s="70"/>
      <c r="M3" s="70"/>
      <c r="N3" s="70"/>
      <c r="T3" s="51"/>
      <c r="U3" s="51"/>
      <c r="V3" s="71" t="s">
        <v>0</v>
      </c>
    </row>
    <row r="4" ht="15.75" customHeight="1" spans="1:22">
      <c r="A4" s="72" t="s">
        <v>174</v>
      </c>
      <c r="B4" s="73" t="s">
        <v>175</v>
      </c>
      <c r="C4" s="73" t="s">
        <v>176</v>
      </c>
      <c r="D4" s="73" t="s">
        <v>178</v>
      </c>
      <c r="E4" s="73" t="s">
        <v>179</v>
      </c>
      <c r="F4" s="74" t="s">
        <v>321</v>
      </c>
      <c r="G4" s="74" t="s">
        <v>322</v>
      </c>
      <c r="H4" s="74" t="s">
        <v>323</v>
      </c>
      <c r="I4" s="74" t="s">
        <v>324</v>
      </c>
      <c r="J4" s="74" t="s">
        <v>325</v>
      </c>
      <c r="K4" s="75" t="s">
        <v>326</v>
      </c>
      <c r="L4" s="75"/>
      <c r="M4" s="75"/>
      <c r="N4" s="75"/>
      <c r="O4" s="76"/>
      <c r="P4" s="75"/>
      <c r="Q4" s="75"/>
      <c r="R4" s="77"/>
      <c r="S4" s="75"/>
      <c r="T4" s="76"/>
      <c r="U4" s="77"/>
      <c r="V4" s="78"/>
    </row>
    <row r="5" ht="17.25" customHeight="1" spans="1:22">
      <c r="A5" s="79"/>
      <c r="B5" s="80"/>
      <c r="C5" s="80"/>
      <c r="D5" s="80"/>
      <c r="E5" s="80"/>
      <c r="F5" s="81"/>
      <c r="G5" s="81"/>
      <c r="H5" s="81"/>
      <c r="I5" s="81"/>
      <c r="J5" s="81"/>
      <c r="K5" s="81" t="s">
        <v>49</v>
      </c>
      <c r="L5" s="81" t="s">
        <v>52</v>
      </c>
      <c r="M5" s="81" t="s">
        <v>53</v>
      </c>
      <c r="N5" s="81" t="s">
        <v>54</v>
      </c>
      <c r="O5" s="82" t="s">
        <v>55</v>
      </c>
      <c r="P5" s="83" t="s">
        <v>327</v>
      </c>
      <c r="Q5" s="83"/>
      <c r="R5" s="84"/>
      <c r="S5" s="83"/>
      <c r="T5" s="85"/>
      <c r="U5" s="86"/>
      <c r="V5" s="81" t="s">
        <v>328</v>
      </c>
    </row>
    <row r="6" ht="54" customHeight="1" spans="1:22">
      <c r="A6" s="87"/>
      <c r="B6" s="86"/>
      <c r="C6" s="86"/>
      <c r="D6" s="86"/>
      <c r="E6" s="86"/>
      <c r="F6" s="88"/>
      <c r="G6" s="88"/>
      <c r="H6" s="88"/>
      <c r="I6" s="88"/>
      <c r="J6" s="88"/>
      <c r="K6" s="88"/>
      <c r="L6" s="88" t="s">
        <v>51</v>
      </c>
      <c r="M6" s="88"/>
      <c r="N6" s="88"/>
      <c r="O6" s="89"/>
      <c r="P6" s="88" t="s">
        <v>51</v>
      </c>
      <c r="Q6" s="88" t="s">
        <v>57</v>
      </c>
      <c r="R6" s="86" t="s">
        <v>59</v>
      </c>
      <c r="S6" s="88" t="s">
        <v>329</v>
      </c>
      <c r="T6" s="89" t="s">
        <v>60</v>
      </c>
      <c r="U6" s="86" t="s">
        <v>61</v>
      </c>
      <c r="V6" s="88"/>
    </row>
    <row r="7" ht="18" customHeight="1" spans="1:22">
      <c r="A7" s="90">
        <v>1</v>
      </c>
      <c r="B7" s="53" t="s">
        <v>75</v>
      </c>
      <c r="C7" s="55" t="s">
        <v>76</v>
      </c>
      <c r="D7" s="55" t="s">
        <v>77</v>
      </c>
      <c r="E7" s="53" t="s">
        <v>78</v>
      </c>
      <c r="F7" s="55" t="s">
        <v>79</v>
      </c>
      <c r="G7" s="55" t="s">
        <v>80</v>
      </c>
      <c r="H7" s="55" t="s">
        <v>81</v>
      </c>
      <c r="I7" s="55" t="s">
        <v>82</v>
      </c>
      <c r="J7" s="55" t="s">
        <v>83</v>
      </c>
      <c r="K7" s="55" t="s">
        <v>84</v>
      </c>
      <c r="L7" s="55" t="s">
        <v>85</v>
      </c>
      <c r="M7" s="55" t="s">
        <v>86</v>
      </c>
      <c r="N7" s="55" t="s">
        <v>87</v>
      </c>
      <c r="O7" s="55" t="s">
        <v>88</v>
      </c>
      <c r="P7" s="55" t="s">
        <v>258</v>
      </c>
      <c r="Q7" s="55" t="s">
        <v>259</v>
      </c>
      <c r="R7" s="53" t="s">
        <v>260</v>
      </c>
      <c r="S7" s="55" t="s">
        <v>261</v>
      </c>
      <c r="T7" s="55" t="s">
        <v>262</v>
      </c>
      <c r="U7" s="19" t="s">
        <v>263</v>
      </c>
      <c r="V7" s="19" t="s">
        <v>264</v>
      </c>
    </row>
    <row r="8" ht="21" customHeight="1" spans="1:22">
      <c r="A8" s="57" t="s">
        <v>186</v>
      </c>
      <c r="B8" s="58" t="s">
        <v>63</v>
      </c>
      <c r="C8" s="58" t="s">
        <v>278</v>
      </c>
      <c r="D8" s="58" t="s">
        <v>97</v>
      </c>
      <c r="E8" s="58" t="s">
        <v>98</v>
      </c>
      <c r="F8" s="57" t="s">
        <v>330</v>
      </c>
      <c r="G8" s="57" t="s">
        <v>278</v>
      </c>
      <c r="H8" s="57" t="s">
        <v>331</v>
      </c>
      <c r="I8" s="91">
        <v>1</v>
      </c>
      <c r="J8" s="59">
        <v>357480</v>
      </c>
      <c r="K8" s="59">
        <v>357480</v>
      </c>
      <c r="L8" s="59">
        <v>357480</v>
      </c>
      <c r="M8" s="59"/>
      <c r="N8" s="59"/>
      <c r="O8" s="60"/>
      <c r="P8" s="59"/>
      <c r="Q8" s="59"/>
      <c r="R8" s="60"/>
      <c r="S8" s="59"/>
      <c r="T8" s="60"/>
      <c r="U8" s="60"/>
      <c r="V8" s="62"/>
    </row>
    <row r="9" ht="21" customHeight="1" spans="1:22">
      <c r="A9" s="57" t="s">
        <v>186</v>
      </c>
      <c r="B9" s="58" t="s">
        <v>63</v>
      </c>
      <c r="C9" s="58" t="s">
        <v>281</v>
      </c>
      <c r="D9" s="58" t="s">
        <v>97</v>
      </c>
      <c r="E9" s="58" t="s">
        <v>98</v>
      </c>
      <c r="F9" s="57" t="s">
        <v>332</v>
      </c>
      <c r="G9" s="57" t="s">
        <v>333</v>
      </c>
      <c r="H9" s="57" t="s">
        <v>331</v>
      </c>
      <c r="I9" s="91">
        <v>1</v>
      </c>
      <c r="J9" s="59">
        <v>1070000</v>
      </c>
      <c r="K9" s="59">
        <v>1070000</v>
      </c>
      <c r="L9" s="59">
        <v>1070000</v>
      </c>
      <c r="M9" s="59"/>
      <c r="N9" s="59"/>
      <c r="O9" s="60"/>
      <c r="P9" s="59"/>
      <c r="Q9" s="59"/>
      <c r="R9" s="60"/>
      <c r="S9" s="59"/>
      <c r="T9" s="60"/>
      <c r="U9" s="60"/>
      <c r="V9" s="25"/>
    </row>
    <row r="10" ht="21" customHeight="1" spans="1:22">
      <c r="A10" s="57" t="s">
        <v>186</v>
      </c>
      <c r="B10" s="58" t="s">
        <v>63</v>
      </c>
      <c r="C10" s="58" t="s">
        <v>284</v>
      </c>
      <c r="D10" s="58" t="s">
        <v>97</v>
      </c>
      <c r="E10" s="58" t="s">
        <v>98</v>
      </c>
      <c r="F10" s="57" t="s">
        <v>334</v>
      </c>
      <c r="G10" s="57" t="s">
        <v>335</v>
      </c>
      <c r="H10" s="57" t="s">
        <v>331</v>
      </c>
      <c r="I10" s="91">
        <v>1</v>
      </c>
      <c r="J10" s="59">
        <v>15000</v>
      </c>
      <c r="K10" s="59">
        <v>15000</v>
      </c>
      <c r="L10" s="59"/>
      <c r="M10" s="59"/>
      <c r="N10" s="59"/>
      <c r="O10" s="60"/>
      <c r="P10" s="59">
        <v>15000</v>
      </c>
      <c r="Q10" s="59"/>
      <c r="R10" s="60"/>
      <c r="S10" s="59"/>
      <c r="T10" s="60"/>
      <c r="U10" s="60">
        <v>15000</v>
      </c>
      <c r="V10" s="25"/>
    </row>
    <row r="11" ht="38.1" customHeight="1" spans="1:22">
      <c r="A11" s="57" t="s">
        <v>186</v>
      </c>
      <c r="B11" s="58" t="s">
        <v>63</v>
      </c>
      <c r="C11" s="58" t="s">
        <v>232</v>
      </c>
      <c r="D11" s="58" t="s">
        <v>97</v>
      </c>
      <c r="E11" s="58" t="s">
        <v>98</v>
      </c>
      <c r="F11" s="57" t="s">
        <v>336</v>
      </c>
      <c r="G11" s="57" t="s">
        <v>235</v>
      </c>
      <c r="H11" s="57" t="s">
        <v>331</v>
      </c>
      <c r="I11" s="91">
        <v>1</v>
      </c>
      <c r="J11" s="59">
        <v>19600</v>
      </c>
      <c r="K11" s="59">
        <v>19600</v>
      </c>
      <c r="L11" s="59">
        <v>19600</v>
      </c>
      <c r="M11" s="59"/>
      <c r="N11" s="59"/>
      <c r="O11" s="60"/>
      <c r="P11" s="59"/>
      <c r="Q11" s="59"/>
      <c r="R11" s="60"/>
      <c r="S11" s="59"/>
      <c r="T11" s="60"/>
      <c r="U11" s="60"/>
      <c r="V11" s="25"/>
    </row>
    <row r="12" ht="21" customHeight="1" spans="1:22">
      <c r="A12" s="57" t="s">
        <v>186</v>
      </c>
      <c r="B12" s="58" t="s">
        <v>63</v>
      </c>
      <c r="C12" s="58" t="s">
        <v>232</v>
      </c>
      <c r="D12" s="58" t="s">
        <v>97</v>
      </c>
      <c r="E12" s="58" t="s">
        <v>98</v>
      </c>
      <c r="F12" s="57" t="s">
        <v>337</v>
      </c>
      <c r="G12" s="57" t="s">
        <v>338</v>
      </c>
      <c r="H12" s="57" t="s">
        <v>331</v>
      </c>
      <c r="I12" s="91">
        <v>1</v>
      </c>
      <c r="J12" s="59">
        <v>4000</v>
      </c>
      <c r="K12" s="59">
        <v>4000</v>
      </c>
      <c r="L12" s="59">
        <v>4000</v>
      </c>
      <c r="M12" s="59"/>
      <c r="N12" s="59"/>
      <c r="O12" s="60"/>
      <c r="P12" s="59"/>
      <c r="Q12" s="59"/>
      <c r="R12" s="60"/>
      <c r="S12" s="59"/>
      <c r="T12" s="60"/>
      <c r="U12" s="60"/>
      <c r="V12" s="25"/>
    </row>
    <row r="13" ht="21" customHeight="1" spans="1:22">
      <c r="A13" s="57" t="s">
        <v>186</v>
      </c>
      <c r="B13" s="58" t="s">
        <v>63</v>
      </c>
      <c r="C13" s="58" t="s">
        <v>307</v>
      </c>
      <c r="D13" s="58">
        <v>2050299</v>
      </c>
      <c r="E13" s="58" t="s">
        <v>98</v>
      </c>
      <c r="F13" s="57" t="s">
        <v>339</v>
      </c>
      <c r="G13" s="57" t="s">
        <v>307</v>
      </c>
      <c r="H13" s="57" t="s">
        <v>331</v>
      </c>
      <c r="I13" s="91">
        <v>1</v>
      </c>
      <c r="J13" s="59">
        <v>1000020</v>
      </c>
      <c r="K13" s="59">
        <v>1000020</v>
      </c>
      <c r="L13" s="59">
        <v>1000020</v>
      </c>
      <c r="M13" s="59"/>
      <c r="N13" s="59"/>
      <c r="O13" s="60"/>
      <c r="P13" s="59"/>
      <c r="Q13" s="59"/>
      <c r="R13" s="60"/>
      <c r="S13" s="59"/>
      <c r="T13" s="60"/>
      <c r="U13" s="60"/>
      <c r="V13" s="25"/>
    </row>
    <row r="14" ht="30" customHeight="1" spans="1:22">
      <c r="A14" s="57" t="s">
        <v>186</v>
      </c>
      <c r="B14" s="58" t="s">
        <v>63</v>
      </c>
      <c r="C14" s="58" t="s">
        <v>313</v>
      </c>
      <c r="D14" s="58" t="s">
        <v>97</v>
      </c>
      <c r="E14" s="58" t="s">
        <v>98</v>
      </c>
      <c r="F14" s="57" t="s">
        <v>340</v>
      </c>
      <c r="G14" s="57" t="s">
        <v>341</v>
      </c>
      <c r="H14" s="57" t="s">
        <v>331</v>
      </c>
      <c r="I14" s="91">
        <v>1</v>
      </c>
      <c r="J14" s="59">
        <v>1340000</v>
      </c>
      <c r="K14" s="59">
        <v>1340000</v>
      </c>
      <c r="L14" s="59"/>
      <c r="M14" s="59"/>
      <c r="N14" s="59"/>
      <c r="O14" s="60"/>
      <c r="P14" s="59">
        <v>1340000</v>
      </c>
      <c r="Q14" s="59"/>
      <c r="R14" s="60"/>
      <c r="S14" s="59"/>
      <c r="T14" s="60"/>
      <c r="U14" s="60">
        <v>1340000</v>
      </c>
      <c r="V14" s="25"/>
    </row>
    <row r="15" ht="30.95" customHeight="1" spans="1:22">
      <c r="A15" s="57" t="s">
        <v>186</v>
      </c>
      <c r="B15" s="58" t="s">
        <v>63</v>
      </c>
      <c r="C15" s="58" t="s">
        <v>313</v>
      </c>
      <c r="D15" s="58" t="s">
        <v>97</v>
      </c>
      <c r="E15" s="58" t="s">
        <v>98</v>
      </c>
      <c r="F15" s="57" t="s">
        <v>342</v>
      </c>
      <c r="G15" s="57" t="s">
        <v>343</v>
      </c>
      <c r="H15" s="57" t="s">
        <v>331</v>
      </c>
      <c r="I15" s="91">
        <v>1</v>
      </c>
      <c r="J15" s="59">
        <v>2660000</v>
      </c>
      <c r="K15" s="59">
        <v>2660000</v>
      </c>
      <c r="L15" s="59"/>
      <c r="M15" s="59"/>
      <c r="N15" s="59"/>
      <c r="O15" s="60"/>
      <c r="P15" s="59">
        <v>2660000</v>
      </c>
      <c r="Q15" s="59"/>
      <c r="R15" s="60"/>
      <c r="S15" s="59"/>
      <c r="T15" s="60"/>
      <c r="U15" s="60">
        <v>2660000</v>
      </c>
      <c r="V15" s="25"/>
    </row>
    <row r="16" ht="21" customHeight="1" spans="1:22">
      <c r="A16" s="63" t="s">
        <v>157</v>
      </c>
      <c r="B16" s="53"/>
      <c r="C16" s="53"/>
      <c r="D16" s="53"/>
      <c r="E16" s="53"/>
      <c r="F16" s="55"/>
      <c r="G16" s="55"/>
      <c r="H16" s="55"/>
      <c r="I16" s="63"/>
      <c r="J16" s="53"/>
      <c r="K16" s="60">
        <f>SUM(K8:K15)</f>
        <v>6466100</v>
      </c>
      <c r="L16" s="60">
        <f>SUM(L8:L15)</f>
        <v>2451100</v>
      </c>
      <c r="M16" s="92"/>
      <c r="N16" s="60"/>
      <c r="O16" s="60"/>
      <c r="P16" s="60">
        <v>4015000</v>
      </c>
      <c r="Q16" s="60"/>
      <c r="R16" s="60"/>
      <c r="S16" s="60"/>
      <c r="T16" s="60"/>
      <c r="U16" s="60">
        <v>4015000</v>
      </c>
      <c r="V16" s="61"/>
    </row>
  </sheetData>
  <mergeCells count="21">
    <mergeCell ref="A2:V2"/>
    <mergeCell ref="A3:J3"/>
    <mergeCell ref="K4:V4"/>
    <mergeCell ref="P5:U5"/>
    <mergeCell ref="A16:J16"/>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A23" sqref="A23"/>
    </sheetView>
  </sheetViews>
  <sheetFormatPr defaultColWidth="9.12962962962963" defaultRowHeight="14.25" customHeight="1"/>
  <cols>
    <col min="1" max="3" width="39.1296296296296" customWidth="1"/>
    <col min="4" max="4" width="27.6296296296296" customWidth="1"/>
    <col min="5" max="5" width="17.6296296296296" customWidth="1"/>
    <col min="6" max="6" width="28.1296296296296" customWidth="1"/>
    <col min="7" max="8" width="39.1296296296296" customWidth="1"/>
    <col min="9" max="17" width="20.3796296296296" customWidth="1"/>
    <col min="18" max="19" width="20.25" customWidth="1"/>
    <col min="20" max="20" width="20.3796296296296" customWidth="1"/>
  </cols>
  <sheetData>
    <row r="1" ht="16.5" customHeight="1" spans="1:20">
      <c r="A1" s="41"/>
      <c r="B1" s="42"/>
      <c r="C1" s="42"/>
      <c r="D1" s="42"/>
      <c r="E1" s="42"/>
      <c r="F1" s="41"/>
      <c r="G1" s="41"/>
      <c r="H1" s="41"/>
      <c r="I1" s="41"/>
      <c r="J1" s="41"/>
      <c r="K1" s="41"/>
      <c r="L1" s="41"/>
      <c r="M1" s="43"/>
      <c r="N1" s="41"/>
      <c r="O1" s="41"/>
      <c r="P1" s="42"/>
      <c r="Q1" s="41"/>
      <c r="R1" s="44"/>
      <c r="S1" s="45"/>
      <c r="T1" s="45"/>
    </row>
    <row r="2" ht="41.25" customHeight="1" spans="1:20">
      <c r="A2" s="46" t="str">
        <f>"2026"&amp;"年部门政府购买服务预算表"</f>
        <v>2026年部门政府购买服务预算表</v>
      </c>
      <c r="B2" s="31"/>
      <c r="C2" s="31"/>
      <c r="D2" s="31"/>
      <c r="E2" s="31"/>
      <c r="F2" s="47"/>
      <c r="G2" s="47"/>
      <c r="H2" s="47"/>
      <c r="I2" s="47"/>
      <c r="J2" s="47"/>
      <c r="K2" s="47"/>
      <c r="L2" s="47"/>
      <c r="M2" s="48"/>
      <c r="N2" s="47"/>
      <c r="O2" s="47"/>
      <c r="P2" s="31"/>
      <c r="Q2" s="47"/>
      <c r="R2" s="48"/>
      <c r="S2" s="31"/>
      <c r="T2" s="47"/>
    </row>
    <row r="3" ht="18.75" customHeight="1" spans="1:20">
      <c r="A3" s="49" t="str">
        <f>"单位名称："&amp;"昆明经济技术开发区第一中学"</f>
        <v>单位名称：昆明经济技术开发区第一中学</v>
      </c>
      <c r="B3" s="42"/>
      <c r="C3" s="42"/>
      <c r="D3" s="42"/>
      <c r="E3" s="42"/>
      <c r="F3" s="41"/>
      <c r="G3" s="41"/>
      <c r="H3" s="41"/>
      <c r="I3" s="41"/>
      <c r="J3" s="41"/>
      <c r="K3" s="41"/>
      <c r="L3" s="41"/>
      <c r="M3" s="43"/>
      <c r="N3" s="41"/>
      <c r="O3" s="41"/>
      <c r="P3" s="42"/>
      <c r="Q3" s="41"/>
      <c r="R3" s="50"/>
      <c r="S3" s="51"/>
      <c r="T3" s="51" t="s">
        <v>0</v>
      </c>
    </row>
    <row r="4" ht="15.75" customHeight="1" spans="1:20">
      <c r="A4" s="52" t="s">
        <v>174</v>
      </c>
      <c r="B4" s="53" t="s">
        <v>175</v>
      </c>
      <c r="C4" s="53" t="s">
        <v>176</v>
      </c>
      <c r="D4" s="53" t="s">
        <v>344</v>
      </c>
      <c r="E4" s="53" t="s">
        <v>178</v>
      </c>
      <c r="F4" s="52" t="s">
        <v>179</v>
      </c>
      <c r="G4" s="52" t="s">
        <v>345</v>
      </c>
      <c r="H4" s="52" t="s">
        <v>346</v>
      </c>
      <c r="I4" s="52" t="s">
        <v>326</v>
      </c>
      <c r="J4" s="52"/>
      <c r="K4" s="52"/>
      <c r="L4" s="52"/>
      <c r="M4" s="54"/>
      <c r="N4" s="52"/>
      <c r="O4" s="52"/>
      <c r="P4" s="53"/>
      <c r="Q4" s="52"/>
      <c r="R4" s="54"/>
      <c r="S4" s="53"/>
      <c r="T4" s="52"/>
    </row>
    <row r="5" ht="17.25" customHeight="1" spans="1:20">
      <c r="A5" s="52"/>
      <c r="B5" s="53"/>
      <c r="C5" s="53"/>
      <c r="D5" s="53"/>
      <c r="E5" s="53"/>
      <c r="F5" s="52"/>
      <c r="G5" s="52"/>
      <c r="H5" s="52"/>
      <c r="I5" s="52" t="s">
        <v>49</v>
      </c>
      <c r="J5" s="52" t="s">
        <v>52</v>
      </c>
      <c r="K5" s="52" t="s">
        <v>347</v>
      </c>
      <c r="L5" s="52" t="s">
        <v>54</v>
      </c>
      <c r="M5" s="54" t="s">
        <v>348</v>
      </c>
      <c r="N5" s="52" t="s">
        <v>327</v>
      </c>
      <c r="O5" s="52"/>
      <c r="P5" s="53"/>
      <c r="Q5" s="52"/>
      <c r="R5" s="54"/>
      <c r="S5" s="53"/>
      <c r="T5" s="52" t="s">
        <v>328</v>
      </c>
    </row>
    <row r="6" ht="54" customHeight="1" spans="1:20">
      <c r="A6" s="52"/>
      <c r="B6" s="53"/>
      <c r="C6" s="53"/>
      <c r="D6" s="53"/>
      <c r="E6" s="53"/>
      <c r="F6" s="52"/>
      <c r="G6" s="52"/>
      <c r="H6" s="52"/>
      <c r="I6" s="52"/>
      <c r="J6" s="52" t="s">
        <v>51</v>
      </c>
      <c r="K6" s="52"/>
      <c r="L6" s="52"/>
      <c r="M6" s="54"/>
      <c r="N6" s="52" t="s">
        <v>51</v>
      </c>
      <c r="O6" s="52" t="s">
        <v>57</v>
      </c>
      <c r="P6" s="53" t="s">
        <v>59</v>
      </c>
      <c r="Q6" s="52" t="s">
        <v>58</v>
      </c>
      <c r="R6" s="54" t="s">
        <v>60</v>
      </c>
      <c r="S6" s="53" t="s">
        <v>61</v>
      </c>
      <c r="T6" s="52"/>
    </row>
    <row r="7" ht="17.25" customHeight="1" spans="1:20">
      <c r="A7" s="55">
        <v>1</v>
      </c>
      <c r="B7" s="53">
        <v>2</v>
      </c>
      <c r="C7" s="55">
        <v>3</v>
      </c>
      <c r="D7" s="55">
        <v>4</v>
      </c>
      <c r="E7" s="53">
        <v>5</v>
      </c>
      <c r="F7" s="55">
        <v>6</v>
      </c>
      <c r="G7" s="55">
        <v>7</v>
      </c>
      <c r="H7" s="55">
        <v>8</v>
      </c>
      <c r="I7" s="55">
        <v>9</v>
      </c>
      <c r="J7" s="55">
        <v>10</v>
      </c>
      <c r="K7" s="55">
        <v>11</v>
      </c>
      <c r="L7" s="55">
        <v>12</v>
      </c>
      <c r="M7" s="55">
        <v>13</v>
      </c>
      <c r="N7" s="55">
        <v>14</v>
      </c>
      <c r="O7" s="55">
        <v>15</v>
      </c>
      <c r="P7" s="55">
        <v>16</v>
      </c>
      <c r="Q7" s="55">
        <v>17</v>
      </c>
      <c r="R7" s="55">
        <v>18</v>
      </c>
      <c r="S7" s="56">
        <v>19</v>
      </c>
      <c r="T7" s="56">
        <v>20</v>
      </c>
    </row>
    <row r="8" ht="21" customHeight="1" spans="1:20">
      <c r="A8" s="57"/>
      <c r="B8" s="58"/>
      <c r="C8" s="58"/>
      <c r="D8" s="58"/>
      <c r="E8" s="58"/>
      <c r="F8" s="57"/>
      <c r="G8" s="57"/>
      <c r="H8" s="57"/>
      <c r="I8" s="59"/>
      <c r="J8" s="59"/>
      <c r="K8" s="59"/>
      <c r="L8" s="59"/>
      <c r="M8" s="60"/>
      <c r="N8" s="59"/>
      <c r="O8" s="59"/>
      <c r="P8" s="61"/>
      <c r="Q8" s="59"/>
      <c r="R8" s="60"/>
      <c r="S8" s="60"/>
      <c r="T8" s="62"/>
    </row>
    <row r="9" ht="21" customHeight="1" spans="1:20">
      <c r="A9" s="63" t="s">
        <v>157</v>
      </c>
      <c r="B9" s="58"/>
      <c r="C9" s="58"/>
      <c r="D9" s="58"/>
      <c r="E9" s="58"/>
      <c r="F9" s="64"/>
      <c r="G9" s="64"/>
      <c r="H9" s="65"/>
      <c r="I9" s="60"/>
      <c r="J9" s="60"/>
      <c r="K9" s="60"/>
      <c r="L9" s="60"/>
      <c r="M9" s="60"/>
      <c r="N9" s="60"/>
      <c r="O9" s="60"/>
      <c r="P9" s="61"/>
      <c r="Q9" s="60"/>
      <c r="R9" s="60"/>
      <c r="S9" s="60"/>
      <c r="T9" s="61"/>
    </row>
    <row r="11" customHeight="1" spans="1:20">
      <c r="A11" s="66" t="s">
        <v>349</v>
      </c>
    </row>
  </sheetData>
  <mergeCells count="20">
    <mergeCell ref="A2:T2"/>
    <mergeCell ref="A3:H3"/>
    <mergeCell ref="I3:S3"/>
    <mergeCell ref="I4:T4"/>
    <mergeCell ref="N5:S5"/>
    <mergeCell ref="A9:H9"/>
    <mergeCell ref="A4:A6"/>
    <mergeCell ref="B4:B6"/>
    <mergeCell ref="C4:C6"/>
    <mergeCell ref="D4:D6"/>
    <mergeCell ref="E4:E6"/>
    <mergeCell ref="F4:F6"/>
    <mergeCell ref="G4:G6"/>
    <mergeCell ref="H4:H6"/>
    <mergeCell ref="I5:I6"/>
    <mergeCell ref="J5:J6"/>
    <mergeCell ref="K5:K6"/>
    <mergeCell ref="L5:L6"/>
    <mergeCell ref="M5:M6"/>
    <mergeCell ref="T5:T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7"/>
  <sheetViews>
    <sheetView showZeros="0" topLeftCell="B43" workbookViewId="0">
      <selection activeCell="B7" sqref="B7:B12"/>
    </sheetView>
  </sheetViews>
  <sheetFormatPr defaultColWidth="9.12962962962963" defaultRowHeight="12" customHeight="1"/>
  <cols>
    <col min="1" max="1" width="34.25" customWidth="1"/>
    <col min="2" max="2" width="29" customWidth="1"/>
    <col min="3" max="6" width="23.6296296296296" customWidth="1"/>
    <col min="7" max="7" width="25.1296296296296" customWidth="1"/>
    <col min="8" max="9" width="23.6296296296296" customWidth="1"/>
    <col min="10" max="10" width="36.8796296296296" customWidth="1"/>
  </cols>
  <sheetData>
    <row r="1" ht="18" customHeight="1" spans="1:10">
      <c r="J1" s="29"/>
    </row>
    <row r="2" ht="39.75" customHeight="1" spans="1:10">
      <c r="A2" s="30" t="str">
        <f>"2026"&amp;"年部门项目支出绩效目标表（本级）"</f>
        <v>2026年部门项目支出绩效目标表（本级）</v>
      </c>
      <c r="B2" s="3"/>
      <c r="C2" s="3"/>
      <c r="D2" s="3"/>
      <c r="E2" s="3"/>
      <c r="F2" s="31"/>
      <c r="G2" s="3"/>
      <c r="H2" s="31"/>
      <c r="I2" s="31"/>
      <c r="J2" s="3"/>
    </row>
    <row r="3" ht="17.25" customHeight="1" spans="1:10">
      <c r="A3" s="4" t="str">
        <f>"单位名称："&amp;"昆明经济技术开发区第一中学"</f>
        <v>单位名称：昆明经济技术开发区第一中学</v>
      </c>
    </row>
    <row r="4" ht="44.25" customHeight="1" spans="1:10">
      <c r="A4" s="32" t="s">
        <v>176</v>
      </c>
      <c r="B4" s="32" t="s">
        <v>350</v>
      </c>
      <c r="C4" s="32" t="s">
        <v>351</v>
      </c>
      <c r="D4" s="32" t="s">
        <v>352</v>
      </c>
      <c r="E4" s="32" t="s">
        <v>353</v>
      </c>
      <c r="F4" s="33" t="s">
        <v>354</v>
      </c>
      <c r="G4" s="32" t="s">
        <v>355</v>
      </c>
      <c r="H4" s="33" t="s">
        <v>356</v>
      </c>
      <c r="I4" s="33" t="s">
        <v>357</v>
      </c>
      <c r="J4" s="32" t="s">
        <v>358</v>
      </c>
    </row>
    <row r="5" ht="18.75" customHeight="1" spans="1:10">
      <c r="A5" s="34">
        <v>1</v>
      </c>
      <c r="B5" s="34">
        <v>2</v>
      </c>
      <c r="C5" s="34">
        <v>3</v>
      </c>
      <c r="D5" s="34">
        <v>4</v>
      </c>
      <c r="E5" s="34">
        <v>5</v>
      </c>
      <c r="F5" s="35">
        <v>6</v>
      </c>
      <c r="G5" s="34">
        <v>7</v>
      </c>
      <c r="H5" s="35">
        <v>8</v>
      </c>
      <c r="I5" s="35">
        <v>9</v>
      </c>
      <c r="J5" s="34">
        <v>10</v>
      </c>
    </row>
    <row r="6" ht="27.75" customHeight="1" spans="1:10">
      <c r="A6" s="36" t="s">
        <v>63</v>
      </c>
      <c r="B6" s="37"/>
      <c r="C6" s="37"/>
      <c r="D6" s="37"/>
      <c r="E6" s="38"/>
      <c r="F6" s="39"/>
      <c r="G6" s="38"/>
      <c r="H6" s="39"/>
      <c r="I6" s="39"/>
      <c r="J6" s="38"/>
    </row>
    <row r="7" ht="30" customHeight="1" spans="1:10">
      <c r="A7" s="40" t="s">
        <v>271</v>
      </c>
      <c r="B7" s="25" t="s">
        <v>359</v>
      </c>
      <c r="C7" s="25" t="s">
        <v>360</v>
      </c>
      <c r="D7" s="25" t="s">
        <v>361</v>
      </c>
      <c r="E7" s="25" t="s">
        <v>362</v>
      </c>
      <c r="F7" s="25" t="s">
        <v>363</v>
      </c>
      <c r="G7" s="25" t="s">
        <v>80</v>
      </c>
      <c r="H7" s="25" t="s">
        <v>364</v>
      </c>
      <c r="I7" s="25" t="s">
        <v>365</v>
      </c>
      <c r="J7" s="25" t="s">
        <v>366</v>
      </c>
    </row>
    <row r="8" ht="30" customHeight="1" spans="1:10">
      <c r="A8" s="40" t="s">
        <v>271</v>
      </c>
      <c r="B8" s="25" t="s">
        <v>359</v>
      </c>
      <c r="C8" s="25" t="s">
        <v>360</v>
      </c>
      <c r="D8" s="25" t="s">
        <v>367</v>
      </c>
      <c r="E8" s="25" t="s">
        <v>368</v>
      </c>
      <c r="F8" s="25" t="s">
        <v>363</v>
      </c>
      <c r="G8" s="25" t="s">
        <v>369</v>
      </c>
      <c r="H8" s="25" t="s">
        <v>370</v>
      </c>
      <c r="I8" s="25" t="s">
        <v>365</v>
      </c>
      <c r="J8" s="25" t="s">
        <v>371</v>
      </c>
    </row>
    <row r="9" ht="30" customHeight="1" spans="1:10">
      <c r="A9" s="40" t="s">
        <v>271</v>
      </c>
      <c r="B9" s="25" t="s">
        <v>359</v>
      </c>
      <c r="C9" s="25" t="s">
        <v>360</v>
      </c>
      <c r="D9" s="25" t="s">
        <v>372</v>
      </c>
      <c r="E9" s="25" t="s">
        <v>373</v>
      </c>
      <c r="F9" s="25" t="s">
        <v>374</v>
      </c>
      <c r="G9" s="25" t="s">
        <v>375</v>
      </c>
      <c r="H9" s="25" t="s">
        <v>376</v>
      </c>
      <c r="I9" s="25" t="s">
        <v>365</v>
      </c>
      <c r="J9" s="25" t="s">
        <v>377</v>
      </c>
    </row>
    <row r="10" ht="30" customHeight="1" spans="1:10">
      <c r="A10" s="40" t="s">
        <v>271</v>
      </c>
      <c r="B10" s="25" t="s">
        <v>359</v>
      </c>
      <c r="C10" s="25" t="s">
        <v>360</v>
      </c>
      <c r="D10" s="25" t="s">
        <v>372</v>
      </c>
      <c r="E10" s="25" t="s">
        <v>378</v>
      </c>
      <c r="F10" s="25" t="s">
        <v>374</v>
      </c>
      <c r="G10" s="25" t="s">
        <v>375</v>
      </c>
      <c r="H10" s="25" t="s">
        <v>376</v>
      </c>
      <c r="I10" s="25" t="s">
        <v>365</v>
      </c>
      <c r="J10" s="25" t="s">
        <v>379</v>
      </c>
    </row>
    <row r="11" ht="30" customHeight="1" spans="1:10">
      <c r="A11" s="40" t="s">
        <v>271</v>
      </c>
      <c r="B11" s="25" t="s">
        <v>359</v>
      </c>
      <c r="C11" s="25" t="s">
        <v>380</v>
      </c>
      <c r="D11" s="25" t="s">
        <v>381</v>
      </c>
      <c r="E11" s="25" t="s">
        <v>382</v>
      </c>
      <c r="F11" s="25" t="s">
        <v>383</v>
      </c>
      <c r="G11" s="25" t="s">
        <v>384</v>
      </c>
      <c r="H11" s="25" t="s">
        <v>385</v>
      </c>
      <c r="I11" s="25" t="s">
        <v>386</v>
      </c>
      <c r="J11" s="25" t="s">
        <v>384</v>
      </c>
    </row>
    <row r="12" ht="30" customHeight="1" spans="1:10">
      <c r="A12" s="40" t="s">
        <v>271</v>
      </c>
      <c r="B12" s="25" t="s">
        <v>359</v>
      </c>
      <c r="C12" s="25" t="s">
        <v>387</v>
      </c>
      <c r="D12" s="25" t="s">
        <v>388</v>
      </c>
      <c r="E12" s="25" t="s">
        <v>389</v>
      </c>
      <c r="F12" s="25" t="s">
        <v>363</v>
      </c>
      <c r="G12" s="25" t="s">
        <v>369</v>
      </c>
      <c r="H12" s="25" t="s">
        <v>370</v>
      </c>
      <c r="I12" s="25" t="s">
        <v>365</v>
      </c>
      <c r="J12" s="25" t="s">
        <v>390</v>
      </c>
    </row>
    <row r="13" ht="30" customHeight="1" spans="1:10">
      <c r="A13" s="40" t="s">
        <v>275</v>
      </c>
      <c r="B13" s="25" t="s">
        <v>391</v>
      </c>
      <c r="C13" s="25" t="s">
        <v>360</v>
      </c>
      <c r="D13" s="25" t="s">
        <v>361</v>
      </c>
      <c r="E13" s="25" t="s">
        <v>392</v>
      </c>
      <c r="F13" s="25" t="s">
        <v>363</v>
      </c>
      <c r="G13" s="25" t="s">
        <v>393</v>
      </c>
      <c r="H13" s="25" t="s">
        <v>394</v>
      </c>
      <c r="I13" s="25" t="s">
        <v>365</v>
      </c>
      <c r="J13" s="25" t="s">
        <v>395</v>
      </c>
    </row>
    <row r="14" ht="30" customHeight="1" spans="1:10">
      <c r="A14" s="40" t="s">
        <v>275</v>
      </c>
      <c r="B14" s="25" t="s">
        <v>391</v>
      </c>
      <c r="C14" s="25" t="s">
        <v>360</v>
      </c>
      <c r="D14" s="25" t="s">
        <v>367</v>
      </c>
      <c r="E14" s="25" t="s">
        <v>396</v>
      </c>
      <c r="F14" s="25" t="s">
        <v>363</v>
      </c>
      <c r="G14" s="25" t="s">
        <v>369</v>
      </c>
      <c r="H14" s="25" t="s">
        <v>370</v>
      </c>
      <c r="I14" s="25" t="s">
        <v>365</v>
      </c>
      <c r="J14" s="25" t="s">
        <v>371</v>
      </c>
    </row>
    <row r="15" ht="30" customHeight="1" spans="1:10">
      <c r="A15" s="40" t="s">
        <v>275</v>
      </c>
      <c r="B15" s="25" t="s">
        <v>391</v>
      </c>
      <c r="C15" s="25" t="s">
        <v>360</v>
      </c>
      <c r="D15" s="25" t="s">
        <v>372</v>
      </c>
      <c r="E15" s="25" t="s">
        <v>397</v>
      </c>
      <c r="F15" s="25" t="s">
        <v>383</v>
      </c>
      <c r="G15" s="25" t="s">
        <v>398</v>
      </c>
      <c r="H15" s="25" t="s">
        <v>376</v>
      </c>
      <c r="I15" s="25" t="s">
        <v>365</v>
      </c>
      <c r="J15" s="25" t="s">
        <v>399</v>
      </c>
    </row>
    <row r="16" ht="30" customHeight="1" spans="1:10">
      <c r="A16" s="40" t="s">
        <v>275</v>
      </c>
      <c r="B16" s="25" t="s">
        <v>391</v>
      </c>
      <c r="C16" s="25" t="s">
        <v>360</v>
      </c>
      <c r="D16" s="25" t="s">
        <v>372</v>
      </c>
      <c r="E16" s="25" t="s">
        <v>400</v>
      </c>
      <c r="F16" s="25" t="s">
        <v>383</v>
      </c>
      <c r="G16" s="25" t="s">
        <v>398</v>
      </c>
      <c r="H16" s="25" t="s">
        <v>376</v>
      </c>
      <c r="I16" s="25" t="s">
        <v>365</v>
      </c>
      <c r="J16" s="25" t="s">
        <v>377</v>
      </c>
    </row>
    <row r="17" ht="30" customHeight="1" spans="1:10">
      <c r="A17" s="40" t="s">
        <v>275</v>
      </c>
      <c r="B17" s="25" t="s">
        <v>391</v>
      </c>
      <c r="C17" s="25" t="s">
        <v>380</v>
      </c>
      <c r="D17" s="25" t="s">
        <v>401</v>
      </c>
      <c r="E17" s="25" t="s">
        <v>402</v>
      </c>
      <c r="F17" s="25" t="s">
        <v>383</v>
      </c>
      <c r="G17" s="25" t="s">
        <v>403</v>
      </c>
      <c r="H17" s="25" t="s">
        <v>385</v>
      </c>
      <c r="I17" s="25" t="s">
        <v>386</v>
      </c>
      <c r="J17" s="25" t="s">
        <v>402</v>
      </c>
    </row>
    <row r="18" ht="30" customHeight="1" spans="1:10">
      <c r="A18" s="40" t="s">
        <v>275</v>
      </c>
      <c r="B18" s="25" t="s">
        <v>391</v>
      </c>
      <c r="C18" s="25" t="s">
        <v>387</v>
      </c>
      <c r="D18" s="25" t="s">
        <v>388</v>
      </c>
      <c r="E18" s="25" t="s">
        <v>404</v>
      </c>
      <c r="F18" s="25" t="s">
        <v>363</v>
      </c>
      <c r="G18" s="25" t="s">
        <v>405</v>
      </c>
      <c r="H18" s="25" t="s">
        <v>406</v>
      </c>
      <c r="I18" s="25" t="s">
        <v>365</v>
      </c>
      <c r="J18" s="25" t="s">
        <v>407</v>
      </c>
    </row>
    <row r="19" ht="30" customHeight="1" spans="1:10">
      <c r="A19" s="40" t="s">
        <v>306</v>
      </c>
      <c r="B19" s="25" t="s">
        <v>408</v>
      </c>
      <c r="C19" s="25" t="s">
        <v>360</v>
      </c>
      <c r="D19" s="25" t="s">
        <v>361</v>
      </c>
      <c r="E19" s="25" t="s">
        <v>409</v>
      </c>
      <c r="F19" s="25" t="s">
        <v>363</v>
      </c>
      <c r="G19" s="25" t="s">
        <v>410</v>
      </c>
      <c r="H19" s="25" t="s">
        <v>364</v>
      </c>
      <c r="I19" s="25" t="s">
        <v>365</v>
      </c>
      <c r="J19" s="25" t="s">
        <v>411</v>
      </c>
    </row>
    <row r="20" ht="30" customHeight="1" spans="1:10">
      <c r="A20" s="40" t="s">
        <v>306</v>
      </c>
      <c r="B20" s="25" t="s">
        <v>408</v>
      </c>
      <c r="C20" s="25" t="s">
        <v>360</v>
      </c>
      <c r="D20" s="25" t="s">
        <v>367</v>
      </c>
      <c r="E20" s="25" t="s">
        <v>412</v>
      </c>
      <c r="F20" s="25" t="s">
        <v>383</v>
      </c>
      <c r="G20" s="25" t="s">
        <v>413</v>
      </c>
      <c r="H20" s="25" t="s">
        <v>370</v>
      </c>
      <c r="I20" s="25" t="s">
        <v>365</v>
      </c>
      <c r="J20" s="25" t="s">
        <v>412</v>
      </c>
    </row>
    <row r="21" ht="30" customHeight="1" spans="1:10">
      <c r="A21" s="40" t="s">
        <v>306</v>
      </c>
      <c r="B21" s="25" t="s">
        <v>408</v>
      </c>
      <c r="C21" s="25" t="s">
        <v>360</v>
      </c>
      <c r="D21" s="25" t="s">
        <v>372</v>
      </c>
      <c r="E21" s="25" t="s">
        <v>414</v>
      </c>
      <c r="F21" s="25" t="s">
        <v>374</v>
      </c>
      <c r="G21" s="25" t="s">
        <v>415</v>
      </c>
      <c r="H21" s="25" t="s">
        <v>416</v>
      </c>
      <c r="I21" s="25" t="s">
        <v>365</v>
      </c>
      <c r="J21" s="25" t="s">
        <v>377</v>
      </c>
    </row>
    <row r="22" ht="30" customHeight="1" spans="1:10">
      <c r="A22" s="40" t="s">
        <v>306</v>
      </c>
      <c r="B22" s="25" t="s">
        <v>408</v>
      </c>
      <c r="C22" s="25" t="s">
        <v>380</v>
      </c>
      <c r="D22" s="25" t="s">
        <v>381</v>
      </c>
      <c r="E22" s="25" t="s">
        <v>417</v>
      </c>
      <c r="F22" s="25" t="s">
        <v>383</v>
      </c>
      <c r="G22" s="25" t="s">
        <v>418</v>
      </c>
      <c r="H22" s="25" t="s">
        <v>419</v>
      </c>
      <c r="I22" s="25" t="s">
        <v>386</v>
      </c>
      <c r="J22" s="25" t="s">
        <v>418</v>
      </c>
    </row>
    <row r="23" ht="30" customHeight="1" spans="1:10">
      <c r="A23" s="40" t="s">
        <v>306</v>
      </c>
      <c r="B23" s="25" t="s">
        <v>408</v>
      </c>
      <c r="C23" s="25" t="s">
        <v>387</v>
      </c>
      <c r="D23" s="25" t="s">
        <v>388</v>
      </c>
      <c r="E23" s="25" t="s">
        <v>420</v>
      </c>
      <c r="F23" s="25" t="s">
        <v>363</v>
      </c>
      <c r="G23" s="25" t="s">
        <v>421</v>
      </c>
      <c r="H23" s="25" t="s">
        <v>370</v>
      </c>
      <c r="I23" s="25" t="s">
        <v>365</v>
      </c>
      <c r="J23" s="25" t="s">
        <v>422</v>
      </c>
    </row>
    <row r="24" ht="30" customHeight="1" spans="1:10">
      <c r="A24" s="40" t="s">
        <v>277</v>
      </c>
      <c r="B24" s="25" t="s">
        <v>423</v>
      </c>
      <c r="C24" s="25" t="s">
        <v>360</v>
      </c>
      <c r="D24" s="25" t="s">
        <v>361</v>
      </c>
      <c r="E24" s="25" t="s">
        <v>424</v>
      </c>
      <c r="F24" s="25" t="s">
        <v>363</v>
      </c>
      <c r="G24" s="25" t="s">
        <v>413</v>
      </c>
      <c r="H24" s="25" t="s">
        <v>364</v>
      </c>
      <c r="I24" s="25" t="s">
        <v>365</v>
      </c>
      <c r="J24" s="25" t="s">
        <v>425</v>
      </c>
    </row>
    <row r="25" ht="30" customHeight="1" spans="1:10">
      <c r="A25" s="40" t="s">
        <v>277</v>
      </c>
      <c r="B25" s="25" t="s">
        <v>423</v>
      </c>
      <c r="C25" s="25" t="s">
        <v>360</v>
      </c>
      <c r="D25" s="25" t="s">
        <v>367</v>
      </c>
      <c r="E25" s="25" t="s">
        <v>426</v>
      </c>
      <c r="F25" s="25" t="s">
        <v>363</v>
      </c>
      <c r="G25" s="25" t="s">
        <v>369</v>
      </c>
      <c r="H25" s="25" t="s">
        <v>370</v>
      </c>
      <c r="I25" s="25" t="s">
        <v>365</v>
      </c>
      <c r="J25" s="25" t="s">
        <v>427</v>
      </c>
    </row>
    <row r="26" ht="30" customHeight="1" spans="1:10">
      <c r="A26" s="40" t="s">
        <v>277</v>
      </c>
      <c r="B26" s="25" t="s">
        <v>423</v>
      </c>
      <c r="C26" s="25" t="s">
        <v>360</v>
      </c>
      <c r="D26" s="25" t="s">
        <v>372</v>
      </c>
      <c r="E26" s="25" t="s">
        <v>428</v>
      </c>
      <c r="F26" s="25" t="s">
        <v>363</v>
      </c>
      <c r="G26" s="25" t="s">
        <v>421</v>
      </c>
      <c r="H26" s="25" t="s">
        <v>370</v>
      </c>
      <c r="I26" s="25" t="s">
        <v>365</v>
      </c>
      <c r="J26" s="25" t="s">
        <v>429</v>
      </c>
    </row>
    <row r="27" ht="30" customHeight="1" spans="1:10">
      <c r="A27" s="40" t="s">
        <v>277</v>
      </c>
      <c r="B27" s="25" t="s">
        <v>423</v>
      </c>
      <c r="C27" s="25" t="s">
        <v>380</v>
      </c>
      <c r="D27" s="25" t="s">
        <v>401</v>
      </c>
      <c r="E27" s="25" t="s">
        <v>430</v>
      </c>
      <c r="F27" s="25" t="s">
        <v>383</v>
      </c>
      <c r="G27" s="25" t="s">
        <v>431</v>
      </c>
      <c r="H27" s="25" t="s">
        <v>385</v>
      </c>
      <c r="I27" s="25" t="s">
        <v>386</v>
      </c>
      <c r="J27" s="25" t="s">
        <v>432</v>
      </c>
    </row>
    <row r="28" ht="30" customHeight="1" spans="1:10">
      <c r="A28" s="40" t="s">
        <v>277</v>
      </c>
      <c r="B28" s="25" t="s">
        <v>423</v>
      </c>
      <c r="C28" s="25" t="s">
        <v>387</v>
      </c>
      <c r="D28" s="25" t="s">
        <v>388</v>
      </c>
      <c r="E28" s="25" t="s">
        <v>433</v>
      </c>
      <c r="F28" s="25" t="s">
        <v>363</v>
      </c>
      <c r="G28" s="25" t="s">
        <v>421</v>
      </c>
      <c r="H28" s="25" t="s">
        <v>370</v>
      </c>
      <c r="I28" s="25" t="s">
        <v>365</v>
      </c>
      <c r="J28" s="25" t="s">
        <v>434</v>
      </c>
    </row>
    <row r="29" ht="30" customHeight="1" spans="1:10">
      <c r="A29" s="40" t="s">
        <v>278</v>
      </c>
      <c r="B29" s="25" t="s">
        <v>435</v>
      </c>
      <c r="C29" s="25" t="s">
        <v>360</v>
      </c>
      <c r="D29" s="25" t="s">
        <v>361</v>
      </c>
      <c r="E29" s="25" t="s">
        <v>436</v>
      </c>
      <c r="F29" s="25" t="s">
        <v>383</v>
      </c>
      <c r="G29" s="25" t="s">
        <v>82</v>
      </c>
      <c r="H29" s="25" t="s">
        <v>364</v>
      </c>
      <c r="I29" s="25" t="s">
        <v>365</v>
      </c>
      <c r="J29" s="25" t="s">
        <v>437</v>
      </c>
    </row>
    <row r="30" ht="30" customHeight="1" spans="1:10">
      <c r="A30" s="40" t="s">
        <v>278</v>
      </c>
      <c r="B30" s="25" t="s">
        <v>435</v>
      </c>
      <c r="C30" s="25" t="s">
        <v>360</v>
      </c>
      <c r="D30" s="25" t="s">
        <v>361</v>
      </c>
      <c r="E30" s="25" t="s">
        <v>438</v>
      </c>
      <c r="F30" s="25" t="s">
        <v>363</v>
      </c>
      <c r="G30" s="25" t="s">
        <v>76</v>
      </c>
      <c r="H30" s="25" t="s">
        <v>439</v>
      </c>
      <c r="I30" s="25" t="s">
        <v>365</v>
      </c>
      <c r="J30" s="25" t="s">
        <v>440</v>
      </c>
    </row>
    <row r="31" ht="30" customHeight="1" spans="1:10">
      <c r="A31" s="40" t="s">
        <v>278</v>
      </c>
      <c r="B31" s="25" t="s">
        <v>435</v>
      </c>
      <c r="C31" s="25" t="s">
        <v>360</v>
      </c>
      <c r="D31" s="25" t="s">
        <v>367</v>
      </c>
      <c r="E31" s="25" t="s">
        <v>441</v>
      </c>
      <c r="F31" s="25" t="s">
        <v>363</v>
      </c>
      <c r="G31" s="25" t="s">
        <v>442</v>
      </c>
      <c r="H31" s="25" t="s">
        <v>370</v>
      </c>
      <c r="I31" s="25" t="s">
        <v>365</v>
      </c>
      <c r="J31" s="25" t="s">
        <v>443</v>
      </c>
    </row>
    <row r="32" ht="30" customHeight="1" spans="1:10">
      <c r="A32" s="40" t="s">
        <v>278</v>
      </c>
      <c r="B32" s="25" t="s">
        <v>435</v>
      </c>
      <c r="C32" s="25" t="s">
        <v>360</v>
      </c>
      <c r="D32" s="25" t="s">
        <v>367</v>
      </c>
      <c r="E32" s="25" t="s">
        <v>444</v>
      </c>
      <c r="F32" s="25" t="s">
        <v>374</v>
      </c>
      <c r="G32" s="25" t="s">
        <v>74</v>
      </c>
      <c r="H32" s="25" t="s">
        <v>370</v>
      </c>
      <c r="I32" s="25" t="s">
        <v>365</v>
      </c>
      <c r="J32" s="25" t="s">
        <v>445</v>
      </c>
    </row>
    <row r="33" ht="30" customHeight="1" spans="1:10">
      <c r="A33" s="40" t="s">
        <v>278</v>
      </c>
      <c r="B33" s="25" t="s">
        <v>435</v>
      </c>
      <c r="C33" s="25" t="s">
        <v>360</v>
      </c>
      <c r="D33" s="25" t="s">
        <v>372</v>
      </c>
      <c r="E33" s="25" t="s">
        <v>446</v>
      </c>
      <c r="F33" s="25" t="s">
        <v>383</v>
      </c>
      <c r="G33" s="25" t="s">
        <v>447</v>
      </c>
      <c r="H33" s="25" t="s">
        <v>385</v>
      </c>
      <c r="I33" s="25" t="s">
        <v>386</v>
      </c>
      <c r="J33" s="25" t="s">
        <v>448</v>
      </c>
    </row>
    <row r="34" ht="30" customHeight="1" spans="1:10">
      <c r="A34" s="40" t="s">
        <v>278</v>
      </c>
      <c r="B34" s="25" t="s">
        <v>435</v>
      </c>
      <c r="C34" s="25" t="s">
        <v>360</v>
      </c>
      <c r="D34" s="25" t="s">
        <v>372</v>
      </c>
      <c r="E34" s="25" t="s">
        <v>449</v>
      </c>
      <c r="F34" s="25" t="s">
        <v>374</v>
      </c>
      <c r="G34" s="25" t="s">
        <v>450</v>
      </c>
      <c r="H34" s="25" t="s">
        <v>385</v>
      </c>
      <c r="I34" s="25" t="s">
        <v>386</v>
      </c>
      <c r="J34" s="25" t="s">
        <v>451</v>
      </c>
    </row>
    <row r="35" ht="30" customHeight="1" spans="1:10">
      <c r="A35" s="40" t="s">
        <v>278</v>
      </c>
      <c r="B35" s="25" t="s">
        <v>435</v>
      </c>
      <c r="C35" s="25" t="s">
        <v>380</v>
      </c>
      <c r="D35" s="25" t="s">
        <v>381</v>
      </c>
      <c r="E35" s="25" t="s">
        <v>452</v>
      </c>
      <c r="F35" s="25" t="s">
        <v>383</v>
      </c>
      <c r="G35" s="25" t="s">
        <v>413</v>
      </c>
      <c r="H35" s="25" t="s">
        <v>370</v>
      </c>
      <c r="I35" s="25" t="s">
        <v>365</v>
      </c>
      <c r="J35" s="25" t="s">
        <v>453</v>
      </c>
    </row>
    <row r="36" ht="30" customHeight="1" spans="1:10">
      <c r="A36" s="40" t="s">
        <v>278</v>
      </c>
      <c r="B36" s="25" t="s">
        <v>435</v>
      </c>
      <c r="C36" s="25" t="s">
        <v>387</v>
      </c>
      <c r="D36" s="25" t="s">
        <v>388</v>
      </c>
      <c r="E36" s="25" t="s">
        <v>454</v>
      </c>
      <c r="F36" s="25" t="s">
        <v>363</v>
      </c>
      <c r="G36" s="25" t="s">
        <v>421</v>
      </c>
      <c r="H36" s="25" t="s">
        <v>370</v>
      </c>
      <c r="I36" s="25" t="s">
        <v>365</v>
      </c>
      <c r="J36" s="25" t="s">
        <v>455</v>
      </c>
    </row>
    <row r="37" ht="30" customHeight="1" spans="1:10">
      <c r="A37" s="40" t="s">
        <v>307</v>
      </c>
      <c r="B37" s="25" t="s">
        <v>456</v>
      </c>
      <c r="C37" s="25" t="s">
        <v>360</v>
      </c>
      <c r="D37" s="25" t="s">
        <v>361</v>
      </c>
      <c r="E37" s="25" t="s">
        <v>457</v>
      </c>
      <c r="F37" s="25" t="s">
        <v>363</v>
      </c>
      <c r="G37" s="25" t="s">
        <v>458</v>
      </c>
      <c r="H37" s="25" t="s">
        <v>459</v>
      </c>
      <c r="I37" s="25" t="s">
        <v>365</v>
      </c>
      <c r="J37" s="25" t="s">
        <v>460</v>
      </c>
    </row>
    <row r="38" ht="30" customHeight="1" spans="1:10">
      <c r="A38" s="40" t="s">
        <v>307</v>
      </c>
      <c r="B38" s="25" t="s">
        <v>456</v>
      </c>
      <c r="C38" s="25" t="s">
        <v>360</v>
      </c>
      <c r="D38" s="25" t="s">
        <v>361</v>
      </c>
      <c r="E38" s="25" t="s">
        <v>461</v>
      </c>
      <c r="F38" s="25" t="s">
        <v>363</v>
      </c>
      <c r="G38" s="25" t="s">
        <v>462</v>
      </c>
      <c r="H38" s="25" t="s">
        <v>370</v>
      </c>
      <c r="I38" s="25" t="s">
        <v>365</v>
      </c>
      <c r="J38" s="25" t="s">
        <v>463</v>
      </c>
    </row>
    <row r="39" ht="30" customHeight="1" spans="1:10">
      <c r="A39" s="40" t="s">
        <v>307</v>
      </c>
      <c r="B39" s="25" t="s">
        <v>456</v>
      </c>
      <c r="C39" s="25" t="s">
        <v>360</v>
      </c>
      <c r="D39" s="25" t="s">
        <v>361</v>
      </c>
      <c r="E39" s="25" t="s">
        <v>464</v>
      </c>
      <c r="F39" s="25" t="s">
        <v>363</v>
      </c>
      <c r="G39" s="25" t="s">
        <v>465</v>
      </c>
      <c r="H39" s="25" t="s">
        <v>466</v>
      </c>
      <c r="I39" s="25" t="s">
        <v>365</v>
      </c>
      <c r="J39" s="25" t="s">
        <v>464</v>
      </c>
    </row>
    <row r="40" ht="30" customHeight="1" spans="1:10">
      <c r="A40" s="40" t="s">
        <v>307</v>
      </c>
      <c r="B40" s="25" t="s">
        <v>456</v>
      </c>
      <c r="C40" s="25" t="s">
        <v>360</v>
      </c>
      <c r="D40" s="25" t="s">
        <v>361</v>
      </c>
      <c r="E40" s="25" t="s">
        <v>467</v>
      </c>
      <c r="F40" s="25" t="s">
        <v>363</v>
      </c>
      <c r="G40" s="25" t="s">
        <v>462</v>
      </c>
      <c r="H40" s="25" t="s">
        <v>370</v>
      </c>
      <c r="I40" s="25" t="s">
        <v>365</v>
      </c>
      <c r="J40" s="25" t="s">
        <v>468</v>
      </c>
    </row>
    <row r="41" ht="30" customHeight="1" spans="1:10">
      <c r="A41" s="40" t="s">
        <v>307</v>
      </c>
      <c r="B41" s="25" t="s">
        <v>456</v>
      </c>
      <c r="C41" s="25" t="s">
        <v>360</v>
      </c>
      <c r="D41" s="25" t="s">
        <v>367</v>
      </c>
      <c r="E41" s="25" t="s">
        <v>469</v>
      </c>
      <c r="F41" s="25" t="s">
        <v>374</v>
      </c>
      <c r="G41" s="25" t="s">
        <v>470</v>
      </c>
      <c r="H41" s="25" t="s">
        <v>370</v>
      </c>
      <c r="I41" s="25" t="s">
        <v>365</v>
      </c>
      <c r="J41" s="25" t="s">
        <v>471</v>
      </c>
    </row>
    <row r="42" ht="30" customHeight="1" spans="1:10">
      <c r="A42" s="40" t="s">
        <v>307</v>
      </c>
      <c r="B42" s="25" t="s">
        <v>456</v>
      </c>
      <c r="C42" s="25" t="s">
        <v>360</v>
      </c>
      <c r="D42" s="25" t="s">
        <v>367</v>
      </c>
      <c r="E42" s="25" t="s">
        <v>472</v>
      </c>
      <c r="F42" s="25" t="s">
        <v>363</v>
      </c>
      <c r="G42" s="25" t="s">
        <v>369</v>
      </c>
      <c r="H42" s="25" t="s">
        <v>370</v>
      </c>
      <c r="I42" s="25" t="s">
        <v>365</v>
      </c>
      <c r="J42" s="25" t="s">
        <v>473</v>
      </c>
    </row>
    <row r="43" ht="30" customHeight="1" spans="1:10">
      <c r="A43" s="40" t="s">
        <v>307</v>
      </c>
      <c r="B43" s="25" t="s">
        <v>456</v>
      </c>
      <c r="C43" s="25" t="s">
        <v>360</v>
      </c>
      <c r="D43" s="25" t="s">
        <v>367</v>
      </c>
      <c r="E43" s="25" t="s">
        <v>474</v>
      </c>
      <c r="F43" s="25" t="s">
        <v>374</v>
      </c>
      <c r="G43" s="25" t="s">
        <v>262</v>
      </c>
      <c r="H43" s="25" t="s">
        <v>370</v>
      </c>
      <c r="I43" s="25" t="s">
        <v>365</v>
      </c>
      <c r="J43" s="25" t="s">
        <v>475</v>
      </c>
    </row>
    <row r="44" ht="30" customHeight="1" spans="1:10">
      <c r="A44" s="40" t="s">
        <v>307</v>
      </c>
      <c r="B44" s="25" t="s">
        <v>456</v>
      </c>
      <c r="C44" s="25" t="s">
        <v>360</v>
      </c>
      <c r="D44" s="25" t="s">
        <v>372</v>
      </c>
      <c r="E44" s="25" t="s">
        <v>476</v>
      </c>
      <c r="F44" s="25" t="s">
        <v>363</v>
      </c>
      <c r="G44" s="25" t="s">
        <v>477</v>
      </c>
      <c r="H44" s="25" t="s">
        <v>370</v>
      </c>
      <c r="I44" s="25" t="s">
        <v>365</v>
      </c>
      <c r="J44" s="25" t="s">
        <v>478</v>
      </c>
    </row>
    <row r="45" ht="30" customHeight="1" spans="1:10">
      <c r="A45" s="40" t="s">
        <v>307</v>
      </c>
      <c r="B45" s="25" t="s">
        <v>456</v>
      </c>
      <c r="C45" s="25" t="s">
        <v>360</v>
      </c>
      <c r="D45" s="25" t="s">
        <v>372</v>
      </c>
      <c r="E45" s="25" t="s">
        <v>479</v>
      </c>
      <c r="F45" s="25" t="s">
        <v>363</v>
      </c>
      <c r="G45" s="25" t="s">
        <v>421</v>
      </c>
      <c r="H45" s="25" t="s">
        <v>370</v>
      </c>
      <c r="I45" s="25" t="s">
        <v>365</v>
      </c>
      <c r="J45" s="25" t="s">
        <v>480</v>
      </c>
    </row>
    <row r="46" ht="30" customHeight="1" spans="1:10">
      <c r="A46" s="40" t="s">
        <v>307</v>
      </c>
      <c r="B46" s="25" t="s">
        <v>456</v>
      </c>
      <c r="C46" s="25" t="s">
        <v>360</v>
      </c>
      <c r="D46" s="25" t="s">
        <v>372</v>
      </c>
      <c r="E46" s="25" t="s">
        <v>481</v>
      </c>
      <c r="F46" s="25" t="s">
        <v>363</v>
      </c>
      <c r="G46" s="25" t="s">
        <v>369</v>
      </c>
      <c r="H46" s="25" t="s">
        <v>370</v>
      </c>
      <c r="I46" s="25" t="s">
        <v>365</v>
      </c>
      <c r="J46" s="25" t="s">
        <v>482</v>
      </c>
    </row>
    <row r="47" ht="30" customHeight="1" spans="1:10">
      <c r="A47" s="40" t="s">
        <v>307</v>
      </c>
      <c r="B47" s="25" t="s">
        <v>456</v>
      </c>
      <c r="C47" s="25" t="s">
        <v>380</v>
      </c>
      <c r="D47" s="25" t="s">
        <v>381</v>
      </c>
      <c r="E47" s="25" t="s">
        <v>483</v>
      </c>
      <c r="F47" s="25" t="s">
        <v>363</v>
      </c>
      <c r="G47" s="25" t="s">
        <v>421</v>
      </c>
      <c r="H47" s="25" t="s">
        <v>370</v>
      </c>
      <c r="I47" s="25" t="s">
        <v>365</v>
      </c>
      <c r="J47" s="25" t="s">
        <v>484</v>
      </c>
    </row>
    <row r="48" ht="30" customHeight="1" spans="1:10">
      <c r="A48" s="40" t="s">
        <v>307</v>
      </c>
      <c r="B48" s="25" t="s">
        <v>456</v>
      </c>
      <c r="C48" s="25" t="s">
        <v>380</v>
      </c>
      <c r="D48" s="25" t="s">
        <v>381</v>
      </c>
      <c r="E48" s="25" t="s">
        <v>485</v>
      </c>
      <c r="F48" s="25" t="s">
        <v>363</v>
      </c>
      <c r="G48" s="25" t="s">
        <v>421</v>
      </c>
      <c r="H48" s="25" t="s">
        <v>370</v>
      </c>
      <c r="I48" s="25" t="s">
        <v>365</v>
      </c>
      <c r="J48" s="25" t="s">
        <v>486</v>
      </c>
    </row>
    <row r="49" ht="30" customHeight="1" spans="1:10">
      <c r="A49" s="40" t="s">
        <v>307</v>
      </c>
      <c r="B49" s="25" t="s">
        <v>456</v>
      </c>
      <c r="C49" s="25" t="s">
        <v>380</v>
      </c>
      <c r="D49" s="25" t="s">
        <v>401</v>
      </c>
      <c r="E49" s="25" t="s">
        <v>487</v>
      </c>
      <c r="F49" s="25" t="s">
        <v>363</v>
      </c>
      <c r="G49" s="25" t="s">
        <v>488</v>
      </c>
      <c r="H49" s="25" t="s">
        <v>376</v>
      </c>
      <c r="I49" s="25" t="s">
        <v>365</v>
      </c>
      <c r="J49" s="25" t="s">
        <v>489</v>
      </c>
    </row>
    <row r="50" ht="30" customHeight="1" spans="1:10">
      <c r="A50" s="40" t="s">
        <v>307</v>
      </c>
      <c r="B50" s="25" t="s">
        <v>456</v>
      </c>
      <c r="C50" s="25" t="s">
        <v>387</v>
      </c>
      <c r="D50" s="25" t="s">
        <v>388</v>
      </c>
      <c r="E50" s="25" t="s">
        <v>490</v>
      </c>
      <c r="F50" s="25" t="s">
        <v>363</v>
      </c>
      <c r="G50" s="25" t="s">
        <v>421</v>
      </c>
      <c r="H50" s="25" t="s">
        <v>370</v>
      </c>
      <c r="I50" s="25" t="s">
        <v>365</v>
      </c>
      <c r="J50" s="25" t="s">
        <v>491</v>
      </c>
    </row>
    <row r="51" ht="30" customHeight="1" spans="1:10">
      <c r="A51" s="40" t="s">
        <v>274</v>
      </c>
      <c r="B51" s="25" t="s">
        <v>492</v>
      </c>
      <c r="C51" s="25" t="s">
        <v>360</v>
      </c>
      <c r="D51" s="25" t="s">
        <v>361</v>
      </c>
      <c r="E51" s="25" t="s">
        <v>493</v>
      </c>
      <c r="F51" s="25" t="s">
        <v>363</v>
      </c>
      <c r="G51" s="25" t="s">
        <v>83</v>
      </c>
      <c r="H51" s="25" t="s">
        <v>494</v>
      </c>
      <c r="I51" s="25" t="s">
        <v>365</v>
      </c>
      <c r="J51" s="25" t="s">
        <v>495</v>
      </c>
    </row>
    <row r="52" ht="30" customHeight="1" spans="1:10">
      <c r="A52" s="40" t="s">
        <v>274</v>
      </c>
      <c r="B52" s="25" t="s">
        <v>492</v>
      </c>
      <c r="C52" s="25" t="s">
        <v>360</v>
      </c>
      <c r="D52" s="25" t="s">
        <v>367</v>
      </c>
      <c r="E52" s="25" t="s">
        <v>496</v>
      </c>
      <c r="F52" s="25" t="s">
        <v>383</v>
      </c>
      <c r="G52" s="25" t="s">
        <v>497</v>
      </c>
      <c r="H52" s="25" t="s">
        <v>385</v>
      </c>
      <c r="I52" s="25" t="s">
        <v>386</v>
      </c>
      <c r="J52" s="25" t="s">
        <v>498</v>
      </c>
    </row>
    <row r="53" ht="30" customHeight="1" spans="1:10">
      <c r="A53" s="40" t="s">
        <v>274</v>
      </c>
      <c r="B53" s="25" t="s">
        <v>492</v>
      </c>
      <c r="C53" s="25" t="s">
        <v>360</v>
      </c>
      <c r="D53" s="25" t="s">
        <v>367</v>
      </c>
      <c r="E53" s="25" t="s">
        <v>499</v>
      </c>
      <c r="F53" s="25" t="s">
        <v>383</v>
      </c>
      <c r="G53" s="25" t="s">
        <v>413</v>
      </c>
      <c r="H53" s="25" t="s">
        <v>370</v>
      </c>
      <c r="I53" s="25" t="s">
        <v>365</v>
      </c>
      <c r="J53" s="25" t="s">
        <v>500</v>
      </c>
    </row>
    <row r="54" ht="30" customHeight="1" spans="1:10">
      <c r="A54" s="40" t="s">
        <v>274</v>
      </c>
      <c r="B54" s="25" t="s">
        <v>492</v>
      </c>
      <c r="C54" s="25" t="s">
        <v>360</v>
      </c>
      <c r="D54" s="25" t="s">
        <v>372</v>
      </c>
      <c r="E54" s="25" t="s">
        <v>446</v>
      </c>
      <c r="F54" s="25" t="s">
        <v>374</v>
      </c>
      <c r="G54" s="25" t="s">
        <v>501</v>
      </c>
      <c r="H54" s="25" t="s">
        <v>376</v>
      </c>
      <c r="I54" s="25" t="s">
        <v>365</v>
      </c>
      <c r="J54" s="25" t="s">
        <v>377</v>
      </c>
    </row>
    <row r="55" ht="30" customHeight="1" spans="1:10">
      <c r="A55" s="40" t="s">
        <v>274</v>
      </c>
      <c r="B55" s="25" t="s">
        <v>492</v>
      </c>
      <c r="C55" s="25" t="s">
        <v>380</v>
      </c>
      <c r="D55" s="25" t="s">
        <v>381</v>
      </c>
      <c r="E55" s="25" t="s">
        <v>502</v>
      </c>
      <c r="F55" s="25" t="s">
        <v>383</v>
      </c>
      <c r="G55" s="25" t="s">
        <v>503</v>
      </c>
      <c r="H55" s="25" t="s">
        <v>385</v>
      </c>
      <c r="I55" s="25" t="s">
        <v>386</v>
      </c>
      <c r="J55" s="25" t="s">
        <v>504</v>
      </c>
    </row>
    <row r="56" ht="30" customHeight="1" spans="1:10">
      <c r="A56" s="40" t="s">
        <v>274</v>
      </c>
      <c r="B56" s="25" t="s">
        <v>492</v>
      </c>
      <c r="C56" s="25" t="s">
        <v>387</v>
      </c>
      <c r="D56" s="25" t="s">
        <v>388</v>
      </c>
      <c r="E56" s="25" t="s">
        <v>505</v>
      </c>
      <c r="F56" s="25" t="s">
        <v>363</v>
      </c>
      <c r="G56" s="25" t="s">
        <v>369</v>
      </c>
      <c r="H56" s="25" t="s">
        <v>370</v>
      </c>
      <c r="I56" s="25" t="s">
        <v>386</v>
      </c>
      <c r="J56" s="25" t="s">
        <v>506</v>
      </c>
    </row>
    <row r="57" ht="30" customHeight="1" spans="1:10">
      <c r="A57" s="40" t="s">
        <v>313</v>
      </c>
      <c r="B57" s="25" t="s">
        <v>507</v>
      </c>
      <c r="C57" s="25" t="s">
        <v>360</v>
      </c>
      <c r="D57" s="25" t="s">
        <v>361</v>
      </c>
      <c r="E57" s="25" t="s">
        <v>508</v>
      </c>
      <c r="F57" s="25" t="s">
        <v>363</v>
      </c>
      <c r="G57" s="25" t="s">
        <v>75</v>
      </c>
      <c r="H57" s="25" t="s">
        <v>439</v>
      </c>
      <c r="I57" s="25" t="s">
        <v>365</v>
      </c>
      <c r="J57" s="25" t="s">
        <v>509</v>
      </c>
    </row>
    <row r="58" ht="30" customHeight="1" spans="1:10">
      <c r="A58" s="40" t="s">
        <v>313</v>
      </c>
      <c r="B58" s="25" t="s">
        <v>507</v>
      </c>
      <c r="C58" s="25" t="s">
        <v>360</v>
      </c>
      <c r="D58" s="25" t="s">
        <v>367</v>
      </c>
      <c r="E58" s="25" t="s">
        <v>510</v>
      </c>
      <c r="F58" s="25" t="s">
        <v>383</v>
      </c>
      <c r="G58" s="25" t="s">
        <v>413</v>
      </c>
      <c r="H58" s="25" t="s">
        <v>370</v>
      </c>
      <c r="I58" s="25" t="s">
        <v>365</v>
      </c>
      <c r="J58" s="25" t="s">
        <v>511</v>
      </c>
    </row>
    <row r="59" ht="30" customHeight="1" spans="1:10">
      <c r="A59" s="40" t="s">
        <v>313</v>
      </c>
      <c r="B59" s="25" t="s">
        <v>507</v>
      </c>
      <c r="C59" s="25" t="s">
        <v>360</v>
      </c>
      <c r="D59" s="25" t="s">
        <v>367</v>
      </c>
      <c r="E59" s="25" t="s">
        <v>512</v>
      </c>
      <c r="F59" s="25" t="s">
        <v>383</v>
      </c>
      <c r="G59" s="25" t="s">
        <v>413</v>
      </c>
      <c r="H59" s="25" t="s">
        <v>370</v>
      </c>
      <c r="I59" s="25" t="s">
        <v>365</v>
      </c>
      <c r="J59" s="25" t="s">
        <v>513</v>
      </c>
    </row>
    <row r="60" ht="30" customHeight="1" spans="1:10">
      <c r="A60" s="40" t="s">
        <v>313</v>
      </c>
      <c r="B60" s="25" t="s">
        <v>507</v>
      </c>
      <c r="C60" s="25" t="s">
        <v>360</v>
      </c>
      <c r="D60" s="25" t="s">
        <v>372</v>
      </c>
      <c r="E60" s="25" t="s">
        <v>514</v>
      </c>
      <c r="F60" s="25" t="s">
        <v>383</v>
      </c>
      <c r="G60" s="25" t="s">
        <v>413</v>
      </c>
      <c r="H60" s="25" t="s">
        <v>370</v>
      </c>
      <c r="I60" s="25" t="s">
        <v>365</v>
      </c>
      <c r="J60" s="25" t="s">
        <v>515</v>
      </c>
    </row>
    <row r="61" ht="30" customHeight="1" spans="1:10">
      <c r="A61" s="40" t="s">
        <v>313</v>
      </c>
      <c r="B61" s="25" t="s">
        <v>507</v>
      </c>
      <c r="C61" s="25" t="s">
        <v>360</v>
      </c>
      <c r="D61" s="25" t="s">
        <v>372</v>
      </c>
      <c r="E61" s="25" t="s">
        <v>516</v>
      </c>
      <c r="F61" s="25" t="s">
        <v>363</v>
      </c>
      <c r="G61" s="25" t="s">
        <v>369</v>
      </c>
      <c r="H61" s="25" t="s">
        <v>370</v>
      </c>
      <c r="I61" s="25" t="s">
        <v>365</v>
      </c>
      <c r="J61" s="25" t="s">
        <v>517</v>
      </c>
    </row>
    <row r="62" ht="30" customHeight="1" spans="1:10">
      <c r="A62" s="40" t="s">
        <v>313</v>
      </c>
      <c r="B62" s="25" t="s">
        <v>507</v>
      </c>
      <c r="C62" s="25" t="s">
        <v>380</v>
      </c>
      <c r="D62" s="25" t="s">
        <v>381</v>
      </c>
      <c r="E62" s="25" t="s">
        <v>518</v>
      </c>
      <c r="F62" s="25" t="s">
        <v>363</v>
      </c>
      <c r="G62" s="25" t="s">
        <v>519</v>
      </c>
      <c r="H62" s="25" t="s">
        <v>370</v>
      </c>
      <c r="I62" s="25" t="s">
        <v>386</v>
      </c>
      <c r="J62" s="25" t="s">
        <v>520</v>
      </c>
    </row>
    <row r="63" ht="30" customHeight="1" spans="1:10">
      <c r="A63" s="40" t="s">
        <v>313</v>
      </c>
      <c r="B63" s="25" t="s">
        <v>507</v>
      </c>
      <c r="C63" s="25" t="s">
        <v>380</v>
      </c>
      <c r="D63" s="25" t="s">
        <v>401</v>
      </c>
      <c r="E63" s="25" t="s">
        <v>521</v>
      </c>
      <c r="F63" s="25" t="s">
        <v>383</v>
      </c>
      <c r="G63" s="25" t="s">
        <v>522</v>
      </c>
      <c r="H63" s="25" t="s">
        <v>376</v>
      </c>
      <c r="I63" s="25" t="s">
        <v>386</v>
      </c>
      <c r="J63" s="25" t="s">
        <v>523</v>
      </c>
    </row>
    <row r="64" ht="30" customHeight="1" spans="1:10">
      <c r="A64" s="40" t="s">
        <v>313</v>
      </c>
      <c r="B64" s="25" t="s">
        <v>507</v>
      </c>
      <c r="C64" s="25" t="s">
        <v>387</v>
      </c>
      <c r="D64" s="25" t="s">
        <v>388</v>
      </c>
      <c r="E64" s="25" t="s">
        <v>490</v>
      </c>
      <c r="F64" s="25" t="s">
        <v>363</v>
      </c>
      <c r="G64" s="25" t="s">
        <v>369</v>
      </c>
      <c r="H64" s="25" t="s">
        <v>370</v>
      </c>
      <c r="I64" s="25" t="s">
        <v>365</v>
      </c>
      <c r="J64" s="25" t="s">
        <v>491</v>
      </c>
    </row>
    <row r="65" ht="30" customHeight="1" spans="1:10">
      <c r="A65" s="40" t="s">
        <v>312</v>
      </c>
      <c r="B65" s="25" t="s">
        <v>524</v>
      </c>
      <c r="C65" s="25" t="s">
        <v>360</v>
      </c>
      <c r="D65" s="25" t="s">
        <v>361</v>
      </c>
      <c r="E65" s="25" t="s">
        <v>525</v>
      </c>
      <c r="F65" s="25" t="s">
        <v>374</v>
      </c>
      <c r="G65" s="25" t="s">
        <v>488</v>
      </c>
      <c r="H65" s="25" t="s">
        <v>526</v>
      </c>
      <c r="I65" s="25" t="s">
        <v>365</v>
      </c>
      <c r="J65" s="25" t="s">
        <v>527</v>
      </c>
    </row>
    <row r="66" ht="30" customHeight="1" spans="1:10">
      <c r="A66" s="40" t="s">
        <v>312</v>
      </c>
      <c r="B66" s="25" t="s">
        <v>524</v>
      </c>
      <c r="C66" s="25" t="s">
        <v>360</v>
      </c>
      <c r="D66" s="25" t="s">
        <v>372</v>
      </c>
      <c r="E66" s="25" t="s">
        <v>528</v>
      </c>
      <c r="F66" s="25" t="s">
        <v>383</v>
      </c>
      <c r="G66" s="25" t="s">
        <v>375</v>
      </c>
      <c r="H66" s="25" t="s">
        <v>529</v>
      </c>
      <c r="I66" s="25" t="s">
        <v>365</v>
      </c>
      <c r="J66" s="25" t="s">
        <v>530</v>
      </c>
    </row>
    <row r="67" ht="30" customHeight="1" spans="1:10">
      <c r="A67" s="40" t="s">
        <v>312</v>
      </c>
      <c r="B67" s="25" t="s">
        <v>524</v>
      </c>
      <c r="C67" s="25" t="s">
        <v>380</v>
      </c>
      <c r="D67" s="25" t="s">
        <v>531</v>
      </c>
      <c r="E67" s="25" t="s">
        <v>532</v>
      </c>
      <c r="F67" s="25" t="s">
        <v>383</v>
      </c>
      <c r="G67" s="25" t="s">
        <v>533</v>
      </c>
      <c r="H67" s="25" t="s">
        <v>385</v>
      </c>
      <c r="I67" s="25" t="s">
        <v>386</v>
      </c>
      <c r="J67" s="25" t="s">
        <v>534</v>
      </c>
    </row>
    <row r="68" ht="30" customHeight="1" spans="1:10">
      <c r="A68" s="40" t="s">
        <v>312</v>
      </c>
      <c r="B68" s="25" t="s">
        <v>524</v>
      </c>
      <c r="C68" s="25" t="s">
        <v>535</v>
      </c>
      <c r="D68" s="25" t="s">
        <v>536</v>
      </c>
      <c r="E68" s="25" t="s">
        <v>537</v>
      </c>
      <c r="F68" s="25" t="s">
        <v>383</v>
      </c>
      <c r="G68" s="25" t="s">
        <v>538</v>
      </c>
      <c r="H68" s="25" t="s">
        <v>385</v>
      </c>
      <c r="I68" s="25" t="s">
        <v>365</v>
      </c>
      <c r="J68" s="25" t="s">
        <v>539</v>
      </c>
    </row>
    <row r="69" ht="30" customHeight="1" spans="1:10">
      <c r="A69" s="40" t="s">
        <v>308</v>
      </c>
      <c r="B69" s="25" t="s">
        <v>540</v>
      </c>
      <c r="C69" s="25" t="s">
        <v>360</v>
      </c>
      <c r="D69" s="25" t="s">
        <v>361</v>
      </c>
      <c r="E69" s="25" t="s">
        <v>541</v>
      </c>
      <c r="F69" s="25" t="s">
        <v>542</v>
      </c>
      <c r="G69" s="25" t="s">
        <v>543</v>
      </c>
      <c r="H69" s="25" t="s">
        <v>364</v>
      </c>
      <c r="I69" s="25" t="s">
        <v>365</v>
      </c>
      <c r="J69" s="25" t="s">
        <v>541</v>
      </c>
    </row>
    <row r="70" ht="30" customHeight="1" spans="1:10">
      <c r="A70" s="40" t="s">
        <v>308</v>
      </c>
      <c r="B70" s="25" t="s">
        <v>540</v>
      </c>
      <c r="C70" s="25" t="s">
        <v>360</v>
      </c>
      <c r="D70" s="25" t="s">
        <v>367</v>
      </c>
      <c r="E70" s="25" t="s">
        <v>544</v>
      </c>
      <c r="F70" s="25" t="s">
        <v>542</v>
      </c>
      <c r="G70" s="25" t="s">
        <v>442</v>
      </c>
      <c r="H70" s="25" t="s">
        <v>370</v>
      </c>
      <c r="I70" s="25" t="s">
        <v>365</v>
      </c>
      <c r="J70" s="25" t="s">
        <v>545</v>
      </c>
    </row>
    <row r="71" ht="30" customHeight="1" spans="1:10">
      <c r="A71" s="40" t="s">
        <v>308</v>
      </c>
      <c r="B71" s="25" t="s">
        <v>540</v>
      </c>
      <c r="C71" s="25" t="s">
        <v>360</v>
      </c>
      <c r="D71" s="25" t="s">
        <v>372</v>
      </c>
      <c r="E71" s="25" t="s">
        <v>546</v>
      </c>
      <c r="F71" s="25" t="s">
        <v>542</v>
      </c>
      <c r="G71" s="25" t="s">
        <v>369</v>
      </c>
      <c r="H71" s="25" t="s">
        <v>370</v>
      </c>
      <c r="I71" s="25" t="s">
        <v>365</v>
      </c>
      <c r="J71" s="25" t="s">
        <v>546</v>
      </c>
    </row>
    <row r="72" ht="30" customHeight="1" spans="1:10">
      <c r="A72" s="40" t="s">
        <v>308</v>
      </c>
      <c r="B72" s="25" t="s">
        <v>540</v>
      </c>
      <c r="C72" s="25" t="s">
        <v>380</v>
      </c>
      <c r="D72" s="25" t="s">
        <v>381</v>
      </c>
      <c r="E72" s="25" t="s">
        <v>547</v>
      </c>
      <c r="F72" s="25" t="s">
        <v>542</v>
      </c>
      <c r="G72" s="25" t="s">
        <v>369</v>
      </c>
      <c r="H72" s="25" t="s">
        <v>370</v>
      </c>
      <c r="I72" s="25" t="s">
        <v>365</v>
      </c>
      <c r="J72" s="25" t="s">
        <v>547</v>
      </c>
    </row>
    <row r="73" ht="30" customHeight="1" spans="1:10">
      <c r="A73" s="40" t="s">
        <v>308</v>
      </c>
      <c r="B73" s="25" t="s">
        <v>540</v>
      </c>
      <c r="C73" s="25" t="s">
        <v>380</v>
      </c>
      <c r="D73" s="25" t="s">
        <v>401</v>
      </c>
      <c r="E73" s="25" t="s">
        <v>548</v>
      </c>
      <c r="F73" s="25" t="s">
        <v>383</v>
      </c>
      <c r="G73" s="25" t="s">
        <v>533</v>
      </c>
      <c r="H73" s="25" t="s">
        <v>419</v>
      </c>
      <c r="I73" s="25" t="s">
        <v>386</v>
      </c>
      <c r="J73" s="25" t="s">
        <v>548</v>
      </c>
    </row>
    <row r="74" ht="30" customHeight="1" spans="1:10">
      <c r="A74" s="40" t="s">
        <v>308</v>
      </c>
      <c r="B74" s="25" t="s">
        <v>540</v>
      </c>
      <c r="C74" s="25" t="s">
        <v>387</v>
      </c>
      <c r="D74" s="25" t="s">
        <v>388</v>
      </c>
      <c r="E74" s="25" t="s">
        <v>549</v>
      </c>
      <c r="F74" s="25" t="s">
        <v>542</v>
      </c>
      <c r="G74" s="25" t="s">
        <v>421</v>
      </c>
      <c r="H74" s="25" t="s">
        <v>370</v>
      </c>
      <c r="I74" s="25" t="s">
        <v>365</v>
      </c>
      <c r="J74" s="25" t="s">
        <v>550</v>
      </c>
    </row>
    <row r="75" ht="30" customHeight="1" spans="1:10">
      <c r="A75" s="40" t="s">
        <v>308</v>
      </c>
      <c r="B75" s="25" t="s">
        <v>540</v>
      </c>
      <c r="C75" s="25" t="s">
        <v>535</v>
      </c>
      <c r="D75" s="25" t="s">
        <v>536</v>
      </c>
      <c r="E75" s="25" t="s">
        <v>551</v>
      </c>
      <c r="F75" s="25" t="s">
        <v>552</v>
      </c>
      <c r="G75" s="25" t="s">
        <v>553</v>
      </c>
      <c r="H75" s="25" t="s">
        <v>554</v>
      </c>
      <c r="I75" s="25" t="s">
        <v>365</v>
      </c>
      <c r="J75" s="25" t="s">
        <v>551</v>
      </c>
    </row>
    <row r="76" ht="30" customHeight="1" spans="1:10">
      <c r="A76" s="40" t="s">
        <v>308</v>
      </c>
      <c r="B76" s="25" t="s">
        <v>540</v>
      </c>
      <c r="C76" s="25" t="s">
        <v>535</v>
      </c>
      <c r="D76" s="25" t="s">
        <v>536</v>
      </c>
      <c r="E76" s="25" t="s">
        <v>555</v>
      </c>
      <c r="F76" s="25" t="s">
        <v>552</v>
      </c>
      <c r="G76" s="25" t="s">
        <v>465</v>
      </c>
      <c r="H76" s="25" t="s">
        <v>554</v>
      </c>
      <c r="I76" s="25" t="s">
        <v>365</v>
      </c>
      <c r="J76" s="25" t="s">
        <v>555</v>
      </c>
    </row>
    <row r="77" ht="30" customHeight="1" spans="1:10">
      <c r="A77" s="40" t="s">
        <v>311</v>
      </c>
      <c r="B77" s="25" t="s">
        <v>556</v>
      </c>
      <c r="C77" s="25" t="s">
        <v>360</v>
      </c>
      <c r="D77" s="25" t="s">
        <v>372</v>
      </c>
      <c r="E77" s="25" t="s">
        <v>556</v>
      </c>
      <c r="F77" s="25" t="s">
        <v>383</v>
      </c>
      <c r="G77" s="25" t="s">
        <v>557</v>
      </c>
      <c r="H77" s="25" t="s">
        <v>331</v>
      </c>
      <c r="I77" s="25" t="s">
        <v>365</v>
      </c>
      <c r="J77" s="25" t="s">
        <v>558</v>
      </c>
    </row>
    <row r="78" ht="30" customHeight="1" spans="1:10">
      <c r="A78" s="40" t="s">
        <v>311</v>
      </c>
      <c r="B78" s="25" t="s">
        <v>556</v>
      </c>
      <c r="C78" s="25" t="s">
        <v>380</v>
      </c>
      <c r="D78" s="25" t="s">
        <v>381</v>
      </c>
      <c r="E78" s="25" t="s">
        <v>559</v>
      </c>
      <c r="F78" s="25" t="s">
        <v>383</v>
      </c>
      <c r="G78" s="25" t="s">
        <v>560</v>
      </c>
      <c r="H78" s="25" t="s">
        <v>370</v>
      </c>
      <c r="I78" s="25" t="s">
        <v>386</v>
      </c>
      <c r="J78" s="25" t="s">
        <v>559</v>
      </c>
    </row>
    <row r="79" ht="30" customHeight="1" spans="1:10">
      <c r="A79" s="40" t="s">
        <v>311</v>
      </c>
      <c r="B79" s="25" t="s">
        <v>556</v>
      </c>
      <c r="C79" s="25" t="s">
        <v>387</v>
      </c>
      <c r="D79" s="25" t="s">
        <v>388</v>
      </c>
      <c r="E79" s="25" t="s">
        <v>561</v>
      </c>
      <c r="F79" s="25" t="s">
        <v>542</v>
      </c>
      <c r="G79" s="25" t="s">
        <v>421</v>
      </c>
      <c r="H79" s="25" t="s">
        <v>370</v>
      </c>
      <c r="I79" s="25" t="s">
        <v>365</v>
      </c>
      <c r="J79" s="25" t="s">
        <v>561</v>
      </c>
    </row>
    <row r="80" ht="30" customHeight="1" spans="1:10">
      <c r="A80" s="40" t="s">
        <v>276</v>
      </c>
      <c r="B80" s="25" t="s">
        <v>562</v>
      </c>
      <c r="C80" s="25" t="s">
        <v>360</v>
      </c>
      <c r="D80" s="25" t="s">
        <v>361</v>
      </c>
      <c r="E80" s="25" t="s">
        <v>563</v>
      </c>
      <c r="F80" s="25" t="s">
        <v>363</v>
      </c>
      <c r="G80" s="25" t="s">
        <v>564</v>
      </c>
      <c r="H80" s="25" t="s">
        <v>439</v>
      </c>
      <c r="I80" s="25" t="s">
        <v>365</v>
      </c>
      <c r="J80" s="25" t="s">
        <v>565</v>
      </c>
    </row>
    <row r="81" ht="30" customHeight="1" spans="1:10">
      <c r="A81" s="40" t="s">
        <v>276</v>
      </c>
      <c r="B81" s="25" t="s">
        <v>562</v>
      </c>
      <c r="C81" s="25" t="s">
        <v>360</v>
      </c>
      <c r="D81" s="25" t="s">
        <v>367</v>
      </c>
      <c r="E81" s="25" t="s">
        <v>566</v>
      </c>
      <c r="F81" s="25" t="s">
        <v>383</v>
      </c>
      <c r="G81" s="25" t="s">
        <v>421</v>
      </c>
      <c r="H81" s="25" t="s">
        <v>370</v>
      </c>
      <c r="I81" s="25" t="s">
        <v>365</v>
      </c>
      <c r="J81" s="25" t="s">
        <v>567</v>
      </c>
    </row>
    <row r="82" ht="30" customHeight="1" spans="1:10">
      <c r="A82" s="40" t="s">
        <v>276</v>
      </c>
      <c r="B82" s="25" t="s">
        <v>562</v>
      </c>
      <c r="C82" s="25" t="s">
        <v>360</v>
      </c>
      <c r="D82" s="25" t="s">
        <v>372</v>
      </c>
      <c r="E82" s="25" t="s">
        <v>446</v>
      </c>
      <c r="F82" s="25" t="s">
        <v>374</v>
      </c>
      <c r="G82" s="25" t="s">
        <v>568</v>
      </c>
      <c r="H82" s="25" t="s">
        <v>416</v>
      </c>
      <c r="I82" s="25" t="s">
        <v>365</v>
      </c>
      <c r="J82" s="25" t="s">
        <v>377</v>
      </c>
    </row>
    <row r="83" ht="30" customHeight="1" spans="1:10">
      <c r="A83" s="40" t="s">
        <v>276</v>
      </c>
      <c r="B83" s="25" t="s">
        <v>562</v>
      </c>
      <c r="C83" s="25" t="s">
        <v>380</v>
      </c>
      <c r="D83" s="25" t="s">
        <v>381</v>
      </c>
      <c r="E83" s="25" t="s">
        <v>569</v>
      </c>
      <c r="F83" s="25" t="s">
        <v>383</v>
      </c>
      <c r="G83" s="25" t="s">
        <v>570</v>
      </c>
      <c r="H83" s="25" t="s">
        <v>385</v>
      </c>
      <c r="I83" s="25" t="s">
        <v>386</v>
      </c>
      <c r="J83" s="25" t="s">
        <v>571</v>
      </c>
    </row>
    <row r="84" ht="30" customHeight="1" spans="1:10">
      <c r="A84" s="40" t="s">
        <v>276</v>
      </c>
      <c r="B84" s="25" t="s">
        <v>562</v>
      </c>
      <c r="C84" s="25" t="s">
        <v>387</v>
      </c>
      <c r="D84" s="25" t="s">
        <v>388</v>
      </c>
      <c r="E84" s="25" t="s">
        <v>572</v>
      </c>
      <c r="F84" s="25" t="s">
        <v>363</v>
      </c>
      <c r="G84" s="25" t="s">
        <v>421</v>
      </c>
      <c r="H84" s="25" t="s">
        <v>370</v>
      </c>
      <c r="I84" s="25" t="s">
        <v>365</v>
      </c>
      <c r="J84" s="25" t="s">
        <v>573</v>
      </c>
    </row>
    <row r="85" ht="30" customHeight="1" spans="1:10">
      <c r="A85" s="40" t="s">
        <v>284</v>
      </c>
      <c r="B85" s="25" t="s">
        <v>574</v>
      </c>
      <c r="C85" s="25" t="s">
        <v>360</v>
      </c>
      <c r="D85" s="25" t="s">
        <v>361</v>
      </c>
      <c r="E85" s="25" t="s">
        <v>575</v>
      </c>
      <c r="F85" s="25" t="s">
        <v>363</v>
      </c>
      <c r="G85" s="25" t="s">
        <v>576</v>
      </c>
      <c r="H85" s="25" t="s">
        <v>364</v>
      </c>
      <c r="I85" s="25" t="s">
        <v>365</v>
      </c>
      <c r="J85" s="25" t="s">
        <v>575</v>
      </c>
    </row>
    <row r="86" ht="30" customHeight="1" spans="1:10">
      <c r="A86" s="40" t="s">
        <v>284</v>
      </c>
      <c r="B86" s="25" t="s">
        <v>574</v>
      </c>
      <c r="C86" s="25" t="s">
        <v>360</v>
      </c>
      <c r="D86" s="25" t="s">
        <v>367</v>
      </c>
      <c r="E86" s="25" t="s">
        <v>577</v>
      </c>
      <c r="F86" s="25" t="s">
        <v>383</v>
      </c>
      <c r="G86" s="25" t="s">
        <v>578</v>
      </c>
      <c r="H86" s="25" t="s">
        <v>385</v>
      </c>
      <c r="I86" s="25" t="s">
        <v>386</v>
      </c>
      <c r="J86" s="25" t="s">
        <v>579</v>
      </c>
    </row>
    <row r="87" ht="30" customHeight="1" spans="1:10">
      <c r="A87" s="40" t="s">
        <v>284</v>
      </c>
      <c r="B87" s="25" t="s">
        <v>574</v>
      </c>
      <c r="C87" s="25" t="s">
        <v>360</v>
      </c>
      <c r="D87" s="25" t="s">
        <v>372</v>
      </c>
      <c r="E87" s="25" t="s">
        <v>580</v>
      </c>
      <c r="F87" s="25" t="s">
        <v>363</v>
      </c>
      <c r="G87" s="25" t="s">
        <v>369</v>
      </c>
      <c r="H87" s="25" t="s">
        <v>370</v>
      </c>
      <c r="I87" s="25" t="s">
        <v>365</v>
      </c>
      <c r="J87" s="25" t="s">
        <v>581</v>
      </c>
    </row>
    <row r="88" ht="30" customHeight="1" spans="1:10">
      <c r="A88" s="40" t="s">
        <v>284</v>
      </c>
      <c r="B88" s="25" t="s">
        <v>574</v>
      </c>
      <c r="C88" s="25" t="s">
        <v>380</v>
      </c>
      <c r="D88" s="25" t="s">
        <v>381</v>
      </c>
      <c r="E88" s="25" t="s">
        <v>582</v>
      </c>
      <c r="F88" s="25" t="s">
        <v>383</v>
      </c>
      <c r="G88" s="25" t="s">
        <v>583</v>
      </c>
      <c r="H88" s="25" t="s">
        <v>370</v>
      </c>
      <c r="I88" s="25" t="s">
        <v>386</v>
      </c>
      <c r="J88" s="25" t="s">
        <v>584</v>
      </c>
    </row>
    <row r="89" ht="30" customHeight="1" spans="1:10">
      <c r="A89" s="40" t="s">
        <v>284</v>
      </c>
      <c r="B89" s="25" t="s">
        <v>574</v>
      </c>
      <c r="C89" s="25" t="s">
        <v>387</v>
      </c>
      <c r="D89" s="25" t="s">
        <v>388</v>
      </c>
      <c r="E89" s="25" t="s">
        <v>561</v>
      </c>
      <c r="F89" s="25" t="s">
        <v>363</v>
      </c>
      <c r="G89" s="25" t="s">
        <v>421</v>
      </c>
      <c r="H89" s="25" t="s">
        <v>370</v>
      </c>
      <c r="I89" s="25" t="s">
        <v>365</v>
      </c>
      <c r="J89" s="25" t="s">
        <v>561</v>
      </c>
    </row>
    <row r="90" ht="30" customHeight="1" spans="1:10">
      <c r="A90" s="40" t="s">
        <v>305</v>
      </c>
      <c r="B90" s="25" t="s">
        <v>585</v>
      </c>
      <c r="C90" s="25" t="s">
        <v>360</v>
      </c>
      <c r="D90" s="25" t="s">
        <v>361</v>
      </c>
      <c r="E90" s="25" t="s">
        <v>586</v>
      </c>
      <c r="F90" s="25" t="s">
        <v>363</v>
      </c>
      <c r="G90" s="25" t="s">
        <v>587</v>
      </c>
      <c r="H90" s="25" t="s">
        <v>364</v>
      </c>
      <c r="I90" s="25" t="s">
        <v>365</v>
      </c>
      <c r="J90" s="25" t="s">
        <v>588</v>
      </c>
    </row>
    <row r="91" ht="30" customHeight="1" spans="1:10">
      <c r="A91" s="40" t="s">
        <v>305</v>
      </c>
      <c r="B91" s="25" t="s">
        <v>585</v>
      </c>
      <c r="C91" s="25" t="s">
        <v>360</v>
      </c>
      <c r="D91" s="25" t="s">
        <v>367</v>
      </c>
      <c r="E91" s="25" t="s">
        <v>589</v>
      </c>
      <c r="F91" s="25" t="s">
        <v>363</v>
      </c>
      <c r="G91" s="25" t="s">
        <v>369</v>
      </c>
      <c r="H91" s="25" t="s">
        <v>370</v>
      </c>
      <c r="I91" s="25" t="s">
        <v>365</v>
      </c>
      <c r="J91" s="25" t="s">
        <v>371</v>
      </c>
    </row>
    <row r="92" ht="30" customHeight="1" spans="1:10">
      <c r="A92" s="40" t="s">
        <v>305</v>
      </c>
      <c r="B92" s="25" t="s">
        <v>585</v>
      </c>
      <c r="C92" s="25" t="s">
        <v>360</v>
      </c>
      <c r="D92" s="25" t="s">
        <v>372</v>
      </c>
      <c r="E92" s="25" t="s">
        <v>414</v>
      </c>
      <c r="F92" s="25" t="s">
        <v>374</v>
      </c>
      <c r="G92" s="25" t="s">
        <v>375</v>
      </c>
      <c r="H92" s="25" t="s">
        <v>370</v>
      </c>
      <c r="I92" s="25" t="s">
        <v>365</v>
      </c>
      <c r="J92" s="25" t="s">
        <v>448</v>
      </c>
    </row>
    <row r="93" ht="30" customHeight="1" spans="1:10">
      <c r="A93" s="40" t="s">
        <v>305</v>
      </c>
      <c r="B93" s="25" t="s">
        <v>585</v>
      </c>
      <c r="C93" s="25" t="s">
        <v>380</v>
      </c>
      <c r="D93" s="25" t="s">
        <v>381</v>
      </c>
      <c r="E93" s="25" t="s">
        <v>590</v>
      </c>
      <c r="F93" s="25" t="s">
        <v>383</v>
      </c>
      <c r="G93" s="25" t="s">
        <v>591</v>
      </c>
      <c r="H93" s="25" t="s">
        <v>370</v>
      </c>
      <c r="I93" s="25" t="s">
        <v>386</v>
      </c>
      <c r="J93" s="25" t="s">
        <v>592</v>
      </c>
    </row>
    <row r="94" ht="30" customHeight="1" spans="1:10">
      <c r="A94" s="40" t="s">
        <v>305</v>
      </c>
      <c r="B94" s="25" t="s">
        <v>585</v>
      </c>
      <c r="C94" s="25" t="s">
        <v>387</v>
      </c>
      <c r="D94" s="25" t="s">
        <v>388</v>
      </c>
      <c r="E94" s="25" t="s">
        <v>593</v>
      </c>
      <c r="F94" s="25" t="s">
        <v>363</v>
      </c>
      <c r="G94" s="25" t="s">
        <v>421</v>
      </c>
      <c r="H94" s="25" t="s">
        <v>370</v>
      </c>
      <c r="I94" s="25" t="s">
        <v>365</v>
      </c>
      <c r="J94" s="25" t="s">
        <v>594</v>
      </c>
    </row>
    <row r="95" ht="30" customHeight="1" spans="1:10">
      <c r="A95" s="40" t="s">
        <v>304</v>
      </c>
      <c r="B95" s="25" t="s">
        <v>595</v>
      </c>
      <c r="C95" s="25" t="s">
        <v>360</v>
      </c>
      <c r="D95" s="25" t="s">
        <v>361</v>
      </c>
      <c r="E95" s="25" t="s">
        <v>596</v>
      </c>
      <c r="F95" s="25" t="s">
        <v>363</v>
      </c>
      <c r="G95" s="25" t="s">
        <v>268</v>
      </c>
      <c r="H95" s="25" t="s">
        <v>494</v>
      </c>
      <c r="I95" s="25" t="s">
        <v>365</v>
      </c>
      <c r="J95" s="25" t="s">
        <v>597</v>
      </c>
    </row>
    <row r="96" ht="30" customHeight="1" spans="1:10">
      <c r="A96" s="40" t="s">
        <v>304</v>
      </c>
      <c r="B96" s="25" t="s">
        <v>595</v>
      </c>
      <c r="C96" s="25" t="s">
        <v>360</v>
      </c>
      <c r="D96" s="25" t="s">
        <v>367</v>
      </c>
      <c r="E96" s="25" t="s">
        <v>598</v>
      </c>
      <c r="F96" s="25" t="s">
        <v>363</v>
      </c>
      <c r="G96" s="25" t="s">
        <v>413</v>
      </c>
      <c r="H96" s="25" t="s">
        <v>370</v>
      </c>
      <c r="I96" s="25" t="s">
        <v>365</v>
      </c>
      <c r="J96" s="25" t="s">
        <v>599</v>
      </c>
    </row>
    <row r="97" ht="30" customHeight="1" spans="1:10">
      <c r="A97" s="40" t="s">
        <v>304</v>
      </c>
      <c r="B97" s="25" t="s">
        <v>595</v>
      </c>
      <c r="C97" s="25" t="s">
        <v>360</v>
      </c>
      <c r="D97" s="25" t="s">
        <v>367</v>
      </c>
      <c r="E97" s="25" t="s">
        <v>600</v>
      </c>
      <c r="F97" s="25" t="s">
        <v>363</v>
      </c>
      <c r="G97" s="25" t="s">
        <v>413</v>
      </c>
      <c r="H97" s="25" t="s">
        <v>370</v>
      </c>
      <c r="I97" s="25" t="s">
        <v>365</v>
      </c>
      <c r="J97" s="25" t="s">
        <v>601</v>
      </c>
    </row>
    <row r="98" ht="30" customHeight="1" spans="1:10">
      <c r="A98" s="40" t="s">
        <v>304</v>
      </c>
      <c r="B98" s="25" t="s">
        <v>595</v>
      </c>
      <c r="C98" s="25" t="s">
        <v>360</v>
      </c>
      <c r="D98" s="25" t="s">
        <v>372</v>
      </c>
      <c r="E98" s="25" t="s">
        <v>446</v>
      </c>
      <c r="F98" s="25" t="s">
        <v>374</v>
      </c>
      <c r="G98" s="25" t="s">
        <v>602</v>
      </c>
      <c r="H98" s="25" t="s">
        <v>416</v>
      </c>
      <c r="I98" s="25" t="s">
        <v>365</v>
      </c>
      <c r="J98" s="25" t="s">
        <v>377</v>
      </c>
    </row>
    <row r="99" ht="30" customHeight="1" spans="1:10">
      <c r="A99" s="40" t="s">
        <v>304</v>
      </c>
      <c r="B99" s="25" t="s">
        <v>595</v>
      </c>
      <c r="C99" s="25" t="s">
        <v>360</v>
      </c>
      <c r="D99" s="25" t="s">
        <v>372</v>
      </c>
      <c r="E99" s="25" t="s">
        <v>603</v>
      </c>
      <c r="F99" s="25" t="s">
        <v>374</v>
      </c>
      <c r="G99" s="25" t="s">
        <v>602</v>
      </c>
      <c r="H99" s="25" t="s">
        <v>416</v>
      </c>
      <c r="I99" s="25" t="s">
        <v>365</v>
      </c>
      <c r="J99" s="25" t="s">
        <v>604</v>
      </c>
    </row>
    <row r="100" ht="30" customHeight="1" spans="1:10">
      <c r="A100" s="40" t="s">
        <v>304</v>
      </c>
      <c r="B100" s="25" t="s">
        <v>595</v>
      </c>
      <c r="C100" s="25" t="s">
        <v>380</v>
      </c>
      <c r="D100" s="25" t="s">
        <v>381</v>
      </c>
      <c r="E100" s="25" t="s">
        <v>605</v>
      </c>
      <c r="F100" s="25" t="s">
        <v>383</v>
      </c>
      <c r="G100" s="25" t="s">
        <v>606</v>
      </c>
      <c r="H100" s="25" t="s">
        <v>385</v>
      </c>
      <c r="I100" s="25" t="s">
        <v>386</v>
      </c>
      <c r="J100" s="25" t="s">
        <v>607</v>
      </c>
    </row>
    <row r="101" ht="30" customHeight="1" spans="1:10">
      <c r="A101" s="40" t="s">
        <v>304</v>
      </c>
      <c r="B101" s="25" t="s">
        <v>595</v>
      </c>
      <c r="C101" s="25" t="s">
        <v>387</v>
      </c>
      <c r="D101" s="25" t="s">
        <v>388</v>
      </c>
      <c r="E101" s="25" t="s">
        <v>608</v>
      </c>
      <c r="F101" s="25" t="s">
        <v>363</v>
      </c>
      <c r="G101" s="25" t="s">
        <v>421</v>
      </c>
      <c r="H101" s="25" t="s">
        <v>370</v>
      </c>
      <c r="I101" s="25" t="s">
        <v>365</v>
      </c>
      <c r="J101" s="25" t="s">
        <v>609</v>
      </c>
    </row>
    <row r="102" ht="30" customHeight="1" spans="1:10">
      <c r="A102" s="40" t="s">
        <v>281</v>
      </c>
      <c r="B102" s="25" t="s">
        <v>610</v>
      </c>
      <c r="C102" s="25" t="s">
        <v>360</v>
      </c>
      <c r="D102" s="25" t="s">
        <v>361</v>
      </c>
      <c r="E102" s="25" t="s">
        <v>611</v>
      </c>
      <c r="F102" s="25" t="s">
        <v>363</v>
      </c>
      <c r="G102" s="25" t="s">
        <v>85</v>
      </c>
      <c r="H102" s="25" t="s">
        <v>612</v>
      </c>
      <c r="I102" s="25" t="s">
        <v>365</v>
      </c>
      <c r="J102" s="25" t="s">
        <v>613</v>
      </c>
    </row>
    <row r="103" ht="30" customHeight="1" spans="1:10">
      <c r="A103" s="40" t="s">
        <v>281</v>
      </c>
      <c r="B103" s="25" t="s">
        <v>610</v>
      </c>
      <c r="C103" s="25" t="s">
        <v>360</v>
      </c>
      <c r="D103" s="25" t="s">
        <v>367</v>
      </c>
      <c r="E103" s="25" t="s">
        <v>614</v>
      </c>
      <c r="F103" s="25" t="s">
        <v>363</v>
      </c>
      <c r="G103" s="25" t="s">
        <v>442</v>
      </c>
      <c r="H103" s="25" t="s">
        <v>370</v>
      </c>
      <c r="I103" s="25" t="s">
        <v>365</v>
      </c>
      <c r="J103" s="25" t="s">
        <v>615</v>
      </c>
    </row>
    <row r="104" ht="30" customHeight="1" spans="1:10">
      <c r="A104" s="40" t="s">
        <v>281</v>
      </c>
      <c r="B104" s="25" t="s">
        <v>610</v>
      </c>
      <c r="C104" s="25" t="s">
        <v>360</v>
      </c>
      <c r="D104" s="25" t="s">
        <v>372</v>
      </c>
      <c r="E104" s="25" t="s">
        <v>446</v>
      </c>
      <c r="F104" s="25" t="s">
        <v>374</v>
      </c>
      <c r="G104" s="25" t="s">
        <v>616</v>
      </c>
      <c r="H104" s="25" t="s">
        <v>331</v>
      </c>
      <c r="I104" s="25" t="s">
        <v>386</v>
      </c>
      <c r="J104" s="25" t="s">
        <v>617</v>
      </c>
    </row>
    <row r="105" ht="30" customHeight="1" spans="1:10">
      <c r="A105" s="40" t="s">
        <v>281</v>
      </c>
      <c r="B105" s="25" t="s">
        <v>610</v>
      </c>
      <c r="C105" s="25" t="s">
        <v>360</v>
      </c>
      <c r="D105" s="25" t="s">
        <v>372</v>
      </c>
      <c r="E105" s="25" t="s">
        <v>618</v>
      </c>
      <c r="F105" s="25" t="s">
        <v>383</v>
      </c>
      <c r="G105" s="25" t="s">
        <v>619</v>
      </c>
      <c r="H105" s="25" t="s">
        <v>376</v>
      </c>
      <c r="I105" s="25" t="s">
        <v>386</v>
      </c>
      <c r="J105" s="25" t="s">
        <v>620</v>
      </c>
    </row>
    <row r="106" ht="30" customHeight="1" spans="1:10">
      <c r="A106" s="40" t="s">
        <v>281</v>
      </c>
      <c r="B106" s="25" t="s">
        <v>610</v>
      </c>
      <c r="C106" s="25" t="s">
        <v>380</v>
      </c>
      <c r="D106" s="25" t="s">
        <v>381</v>
      </c>
      <c r="E106" s="25" t="s">
        <v>621</v>
      </c>
      <c r="F106" s="25" t="s">
        <v>383</v>
      </c>
      <c r="G106" s="25" t="s">
        <v>622</v>
      </c>
      <c r="H106" s="25" t="s">
        <v>385</v>
      </c>
      <c r="I106" s="25" t="s">
        <v>386</v>
      </c>
      <c r="J106" s="25" t="s">
        <v>623</v>
      </c>
    </row>
    <row r="107" ht="30" customHeight="1" spans="1:10">
      <c r="A107" s="40" t="s">
        <v>281</v>
      </c>
      <c r="B107" s="25" t="s">
        <v>610</v>
      </c>
      <c r="C107" s="25" t="s">
        <v>387</v>
      </c>
      <c r="D107" s="25" t="s">
        <v>388</v>
      </c>
      <c r="E107" s="25" t="s">
        <v>624</v>
      </c>
      <c r="F107" s="25" t="s">
        <v>363</v>
      </c>
      <c r="G107" s="25" t="s">
        <v>421</v>
      </c>
      <c r="H107" s="25" t="s">
        <v>370</v>
      </c>
      <c r="I107" s="25" t="s">
        <v>365</v>
      </c>
      <c r="J107" s="25" t="s">
        <v>625</v>
      </c>
    </row>
  </sheetData>
  <mergeCells count="34">
    <mergeCell ref="A2:J2"/>
    <mergeCell ref="A3:H3"/>
    <mergeCell ref="A7:A12"/>
    <mergeCell ref="A13:A18"/>
    <mergeCell ref="A19:A23"/>
    <mergeCell ref="A24:A28"/>
    <mergeCell ref="A29:A36"/>
    <mergeCell ref="A37:A50"/>
    <mergeCell ref="A51:A56"/>
    <mergeCell ref="A57:A64"/>
    <mergeCell ref="A65:A68"/>
    <mergeCell ref="A69:A76"/>
    <mergeCell ref="A77:A79"/>
    <mergeCell ref="A80:A84"/>
    <mergeCell ref="A85:A89"/>
    <mergeCell ref="A90:A94"/>
    <mergeCell ref="A95:A101"/>
    <mergeCell ref="A102:A107"/>
    <mergeCell ref="B7:B12"/>
    <mergeCell ref="B13:B18"/>
    <mergeCell ref="B19:B23"/>
    <mergeCell ref="B24:B28"/>
    <mergeCell ref="B29:B36"/>
    <mergeCell ref="B37:B50"/>
    <mergeCell ref="B51:B56"/>
    <mergeCell ref="B57:B64"/>
    <mergeCell ref="B65:B68"/>
    <mergeCell ref="B69:B76"/>
    <mergeCell ref="B77:B79"/>
    <mergeCell ref="B80:B84"/>
    <mergeCell ref="B85:B89"/>
    <mergeCell ref="B90:B94"/>
    <mergeCell ref="B95:B101"/>
    <mergeCell ref="B102:B10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tabSelected="1" workbookViewId="0">
      <selection activeCell="C10" sqref="C10"/>
    </sheetView>
  </sheetViews>
  <sheetFormatPr defaultColWidth="9.12962962962963" defaultRowHeight="14.25" customHeight="1" outlineLevelCol="6"/>
  <cols>
    <col min="1" max="1" width="35.25" customWidth="1"/>
    <col min="2" max="4" width="28" customWidth="1"/>
    <col min="5" max="7" width="23.8796296296296" customWidth="1"/>
  </cols>
  <sheetData>
    <row r="1" ht="13.5" customHeight="1" spans="1:7">
      <c r="D1" s="1"/>
      <c r="G1" s="2"/>
    </row>
    <row r="2" ht="41.25" customHeight="1" spans="1:7">
      <c r="A2" s="3" t="str">
        <f>"2026"&amp;"年部门项目中期规划预算表"</f>
        <v>2026年部门项目中期规划预算表</v>
      </c>
      <c r="B2" s="3"/>
      <c r="C2" s="3"/>
      <c r="D2" s="3"/>
      <c r="E2" s="3"/>
      <c r="F2" s="3"/>
      <c r="G2" s="3"/>
    </row>
    <row r="3" ht="13.5" customHeight="1" spans="1:7">
      <c r="A3" s="4" t="str">
        <f>"单位名称："&amp;"昆明经济技术开发区第一中学"</f>
        <v>单位名称：昆明经济技术开发区第一中学</v>
      </c>
      <c r="B3" s="5"/>
      <c r="C3" s="5"/>
      <c r="D3" s="5"/>
      <c r="E3" s="6"/>
      <c r="F3" s="6"/>
      <c r="G3" s="7" t="s">
        <v>0</v>
      </c>
    </row>
    <row r="4" ht="21.75" customHeight="1" spans="1:7">
      <c r="A4" s="8" t="s">
        <v>626</v>
      </c>
      <c r="B4" s="8" t="s">
        <v>627</v>
      </c>
      <c r="C4" s="8" t="s">
        <v>176</v>
      </c>
      <c r="D4" s="9" t="s">
        <v>254</v>
      </c>
      <c r="E4" s="10" t="s">
        <v>52</v>
      </c>
      <c r="F4" s="11"/>
      <c r="G4" s="12"/>
    </row>
    <row r="5" ht="21.75" customHeight="1" spans="1:7">
      <c r="A5" s="13"/>
      <c r="B5" s="13"/>
      <c r="C5" s="13"/>
      <c r="D5" s="14"/>
      <c r="E5" s="15" t="str">
        <f>"2026"&amp;"年"</f>
        <v>2026年</v>
      </c>
      <c r="F5" s="15" t="str">
        <f>("2026"+1)&amp;"年"</f>
        <v>2027年</v>
      </c>
      <c r="G5" s="15" t="str">
        <f>("2026"+2)&amp;"年"</f>
        <v>2028年</v>
      </c>
    </row>
    <row r="6" ht="40.5" customHeight="1" spans="1:7">
      <c r="A6" s="16"/>
      <c r="B6" s="16"/>
      <c r="C6" s="16"/>
      <c r="D6" s="17"/>
      <c r="E6" s="18"/>
      <c r="F6" s="18"/>
      <c r="G6" s="18"/>
    </row>
    <row r="7" ht="15" customHeight="1" spans="1:7">
      <c r="A7" s="19">
        <v>1</v>
      </c>
      <c r="B7" s="19">
        <v>2</v>
      </c>
      <c r="C7" s="19">
        <v>3</v>
      </c>
      <c r="D7" s="19">
        <v>4</v>
      </c>
      <c r="E7" s="19">
        <v>5</v>
      </c>
      <c r="F7" s="19">
        <v>6</v>
      </c>
      <c r="G7" s="19">
        <v>7</v>
      </c>
    </row>
    <row r="8" customHeight="1" spans="1:7">
      <c r="A8" s="20" t="s">
        <v>63</v>
      </c>
      <c r="B8" s="21"/>
      <c r="C8" s="21"/>
      <c r="D8" s="21"/>
      <c r="E8" s="21">
        <v>5282200</v>
      </c>
      <c r="F8" s="21">
        <v>2264680</v>
      </c>
      <c r="G8" s="21">
        <v>2264680</v>
      </c>
    </row>
    <row r="9" ht="17.25" customHeight="1" spans="1:7">
      <c r="A9" s="22"/>
      <c r="B9" s="23" t="s">
        <v>628</v>
      </c>
      <c r="C9" s="23" t="s">
        <v>271</v>
      </c>
      <c r="D9" s="22" t="s">
        <v>272</v>
      </c>
      <c r="E9" s="24">
        <v>10500</v>
      </c>
      <c r="F9" s="24">
        <v>10500</v>
      </c>
      <c r="G9" s="24">
        <v>10500</v>
      </c>
    </row>
    <row r="10" ht="17.25" customHeight="1" spans="1:7">
      <c r="A10" s="25"/>
      <c r="B10" s="23" t="s">
        <v>628</v>
      </c>
      <c r="C10" s="23" t="s">
        <v>274</v>
      </c>
      <c r="D10" s="22" t="s">
        <v>272</v>
      </c>
      <c r="E10" s="24">
        <v>80000</v>
      </c>
      <c r="F10" s="24">
        <v>80000</v>
      </c>
      <c r="G10" s="24">
        <v>80000</v>
      </c>
    </row>
    <row r="11" ht="17.25" customHeight="1" spans="1:7">
      <c r="A11" s="25"/>
      <c r="B11" s="23" t="s">
        <v>628</v>
      </c>
      <c r="C11" s="23" t="s">
        <v>275</v>
      </c>
      <c r="D11" s="22" t="s">
        <v>272</v>
      </c>
      <c r="E11" s="24">
        <v>30300</v>
      </c>
      <c r="F11" s="24">
        <v>30300</v>
      </c>
      <c r="G11" s="24">
        <v>30300</v>
      </c>
    </row>
    <row r="12" ht="17.25" customHeight="1" spans="1:7">
      <c r="A12" s="25"/>
      <c r="B12" s="23" t="s">
        <v>628</v>
      </c>
      <c r="C12" s="23" t="s">
        <v>276</v>
      </c>
      <c r="D12" s="22" t="s">
        <v>272</v>
      </c>
      <c r="E12" s="24">
        <v>33600</v>
      </c>
      <c r="F12" s="24">
        <v>33600</v>
      </c>
      <c r="G12" s="24">
        <v>33600</v>
      </c>
    </row>
    <row r="13" ht="17.25" customHeight="1" spans="1:7">
      <c r="A13" s="25"/>
      <c r="B13" s="23" t="s">
        <v>628</v>
      </c>
      <c r="C13" s="23" t="s">
        <v>277</v>
      </c>
      <c r="D13" s="22" t="s">
        <v>272</v>
      </c>
      <c r="E13" s="24">
        <v>32200</v>
      </c>
      <c r="F13" s="24">
        <v>32200</v>
      </c>
      <c r="G13" s="24">
        <v>32200</v>
      </c>
    </row>
    <row r="14" ht="17.25" customHeight="1" spans="1:7">
      <c r="A14" s="25"/>
      <c r="B14" s="23" t="s">
        <v>628</v>
      </c>
      <c r="C14" s="23" t="s">
        <v>278</v>
      </c>
      <c r="D14" s="22" t="s">
        <v>272</v>
      </c>
      <c r="E14" s="24">
        <v>357480</v>
      </c>
      <c r="F14" s="24">
        <v>357480</v>
      </c>
      <c r="G14" s="24">
        <v>357480</v>
      </c>
    </row>
    <row r="15" ht="17.25" customHeight="1" spans="1:7">
      <c r="A15" s="25"/>
      <c r="B15" s="23" t="s">
        <v>628</v>
      </c>
      <c r="C15" s="23" t="s">
        <v>281</v>
      </c>
      <c r="D15" s="22" t="s">
        <v>272</v>
      </c>
      <c r="E15" s="24">
        <v>1070000</v>
      </c>
      <c r="F15" s="24">
        <v>1070000</v>
      </c>
      <c r="G15" s="24">
        <v>1070000</v>
      </c>
    </row>
    <row r="16" ht="17.25" customHeight="1" spans="1:7">
      <c r="A16" s="25"/>
      <c r="B16" s="23" t="s">
        <v>628</v>
      </c>
      <c r="C16" s="23" t="s">
        <v>304</v>
      </c>
      <c r="D16" s="22" t="s">
        <v>272</v>
      </c>
      <c r="E16" s="24">
        <v>80000</v>
      </c>
      <c r="F16" s="24">
        <v>80000</v>
      </c>
      <c r="G16" s="24">
        <v>80000</v>
      </c>
    </row>
    <row r="17" ht="17.25" customHeight="1" spans="1:7">
      <c r="A17" s="25"/>
      <c r="B17" s="23" t="s">
        <v>628</v>
      </c>
      <c r="C17" s="23" t="s">
        <v>305</v>
      </c>
      <c r="D17" s="22" t="s">
        <v>272</v>
      </c>
      <c r="E17" s="24">
        <v>396000</v>
      </c>
      <c r="F17" s="24">
        <v>396000</v>
      </c>
      <c r="G17" s="24">
        <v>396000</v>
      </c>
    </row>
    <row r="18" ht="17.25" customHeight="1" spans="1:7">
      <c r="A18" s="25"/>
      <c r="B18" s="23" t="s">
        <v>628</v>
      </c>
      <c r="C18" s="23" t="s">
        <v>306</v>
      </c>
      <c r="D18" s="22" t="s">
        <v>272</v>
      </c>
      <c r="E18" s="24">
        <v>174600</v>
      </c>
      <c r="F18" s="24">
        <v>174600</v>
      </c>
      <c r="G18" s="24">
        <v>174600</v>
      </c>
    </row>
    <row r="19" ht="17.25" customHeight="1" spans="1:7">
      <c r="A19" s="25"/>
      <c r="B19" s="23" t="s">
        <v>628</v>
      </c>
      <c r="C19" s="23" t="s">
        <v>307</v>
      </c>
      <c r="D19" s="22" t="s">
        <v>272</v>
      </c>
      <c r="E19" s="24">
        <v>1000020</v>
      </c>
      <c r="F19" s="24"/>
      <c r="G19" s="24"/>
    </row>
    <row r="20" ht="17.25" customHeight="1" spans="1:7">
      <c r="A20" s="25"/>
      <c r="B20" s="23" t="s">
        <v>628</v>
      </c>
      <c r="C20" s="23" t="s">
        <v>308</v>
      </c>
      <c r="D20" s="22" t="s">
        <v>272</v>
      </c>
      <c r="E20" s="24">
        <v>2017500</v>
      </c>
      <c r="F20" s="24"/>
      <c r="G20" s="24"/>
    </row>
    <row r="21" ht="18.75" customHeight="1" spans="1:7">
      <c r="A21" s="26" t="s">
        <v>49</v>
      </c>
      <c r="B21" s="27" t="s">
        <v>629</v>
      </c>
      <c r="C21" s="27"/>
      <c r="D21" s="28"/>
      <c r="E21" s="24">
        <v>5282200</v>
      </c>
      <c r="F21" s="24">
        <v>2264680</v>
      </c>
      <c r="G21" s="24">
        <v>2264680</v>
      </c>
    </row>
  </sheetData>
  <mergeCells count="11">
    <mergeCell ref="A2:G2"/>
    <mergeCell ref="A3:F3"/>
    <mergeCell ref="E4:G4"/>
    <mergeCell ref="A21:D2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D9" sqref="D9"/>
    </sheetView>
  </sheetViews>
  <sheetFormatPr defaultColWidth="8.37962962962963" defaultRowHeight="12.75" customHeight="1"/>
  <cols>
    <col min="1" max="1" width="26.6296296296296" customWidth="1"/>
    <col min="2" max="2" width="39.75" customWidth="1"/>
    <col min="3" max="3" width="20.25" customWidth="1"/>
    <col min="4" max="5" width="20.75" customWidth="1"/>
    <col min="6" max="6" width="19.1296296296296" customWidth="1"/>
    <col min="7" max="7" width="24.6296296296296" customWidth="1"/>
    <col min="8" max="8" width="20.3796296296296" customWidth="1"/>
    <col min="9" max="9" width="22.75" customWidth="1"/>
    <col min="10" max="10" width="25" customWidth="1"/>
    <col min="11" max="11" width="20.25" customWidth="1"/>
    <col min="12" max="12" width="20.6296296296296" customWidth="1"/>
    <col min="13" max="13" width="25.75" customWidth="1"/>
    <col min="14" max="14" width="19" customWidth="1"/>
    <col min="15" max="16" width="23.8796296296296" customWidth="1"/>
    <col min="17" max="17" width="24.1296296296296" customWidth="1"/>
    <col min="18" max="18" width="27.6296296296296" customWidth="1"/>
    <col min="19" max="19" width="21.1296296296296" customWidth="1"/>
    <col min="20" max="20" width="32.3796296296296" customWidth="1"/>
  </cols>
  <sheetData>
    <row r="1" ht="17.25" customHeight="1" spans="1:20">
      <c r="A1" s="191"/>
      <c r="B1" s="192"/>
      <c r="C1" s="192"/>
      <c r="D1" s="192"/>
      <c r="E1" s="192"/>
      <c r="F1" s="192"/>
      <c r="G1" s="192"/>
      <c r="H1" s="192"/>
      <c r="I1" s="192"/>
      <c r="J1" s="192"/>
      <c r="K1" s="192"/>
      <c r="L1" s="192"/>
      <c r="M1" s="192"/>
      <c r="N1" s="192"/>
      <c r="O1" s="192"/>
      <c r="P1" s="192"/>
      <c r="Q1" s="192"/>
      <c r="R1" s="192"/>
      <c r="S1" s="192"/>
      <c r="T1" s="192"/>
    </row>
    <row r="2" ht="41.25" customHeight="1" spans="1:20">
      <c r="A2" s="193" t="str">
        <f>"2026"&amp;"年部门收入预算表"</f>
        <v>2026年部门收入预算表</v>
      </c>
      <c r="B2" s="192"/>
      <c r="C2" s="192"/>
      <c r="D2" s="192"/>
      <c r="E2" s="192"/>
      <c r="F2" s="192"/>
      <c r="G2" s="192"/>
      <c r="H2" s="192"/>
      <c r="I2" s="192"/>
      <c r="J2" s="192"/>
      <c r="K2" s="192"/>
      <c r="L2" s="192"/>
      <c r="M2" s="192"/>
      <c r="N2" s="192"/>
      <c r="O2" s="192"/>
      <c r="P2" s="192"/>
      <c r="Q2" s="192"/>
      <c r="R2" s="192"/>
      <c r="S2" s="192"/>
      <c r="T2" s="192"/>
    </row>
    <row r="3" ht="17.25" customHeight="1" spans="1:20">
      <c r="A3" s="194" t="str">
        <f>"单位名称："&amp;"昆明经济技术开发区第一中学"</f>
        <v>单位名称：昆明经济技术开发区第一中学</v>
      </c>
      <c r="B3" s="195"/>
      <c r="C3" s="196"/>
      <c r="D3" s="197"/>
      <c r="E3" s="197"/>
      <c r="F3" s="197"/>
      <c r="G3" s="197"/>
      <c r="H3" s="197"/>
      <c r="I3" s="197"/>
      <c r="J3" s="197"/>
      <c r="K3" s="197"/>
      <c r="L3" s="197"/>
      <c r="M3" s="197"/>
      <c r="N3" s="197"/>
      <c r="O3" s="197"/>
      <c r="P3" s="197"/>
      <c r="Q3" s="197"/>
      <c r="R3" s="197"/>
      <c r="S3" s="197"/>
      <c r="T3" s="198" t="s">
        <v>0</v>
      </c>
    </row>
    <row r="4" ht="21.75" customHeight="1" spans="1:20">
      <c r="A4" s="199" t="s">
        <v>47</v>
      </c>
      <c r="B4" s="199" t="s">
        <v>48</v>
      </c>
      <c r="C4" s="199" t="s">
        <v>49</v>
      </c>
      <c r="D4" s="199" t="s">
        <v>50</v>
      </c>
      <c r="E4" s="199"/>
      <c r="F4" s="199"/>
      <c r="G4" s="199"/>
      <c r="H4" s="199"/>
      <c r="I4" s="35"/>
      <c r="J4" s="199"/>
      <c r="K4" s="199"/>
      <c r="L4" s="199"/>
      <c r="M4" s="199"/>
      <c r="N4" s="199"/>
      <c r="O4" s="199" t="s">
        <v>43</v>
      </c>
      <c r="P4" s="199"/>
      <c r="Q4" s="199"/>
      <c r="R4" s="199"/>
      <c r="S4" s="199"/>
      <c r="T4" s="199"/>
    </row>
    <row r="5" ht="27" customHeight="1" spans="1:20">
      <c r="A5" s="199"/>
      <c r="B5" s="199"/>
      <c r="C5" s="199"/>
      <c r="D5" s="199" t="s">
        <v>51</v>
      </c>
      <c r="E5" s="199" t="s">
        <v>52</v>
      </c>
      <c r="F5" s="199" t="s">
        <v>53</v>
      </c>
      <c r="G5" s="199" t="s">
        <v>54</v>
      </c>
      <c r="H5" s="199" t="s">
        <v>55</v>
      </c>
      <c r="I5" s="35" t="s">
        <v>56</v>
      </c>
      <c r="J5" s="199"/>
      <c r="K5" s="199"/>
      <c r="L5" s="199"/>
      <c r="M5" s="199"/>
      <c r="N5" s="199"/>
      <c r="O5" s="199" t="s">
        <v>51</v>
      </c>
      <c r="P5" s="199" t="s">
        <v>52</v>
      </c>
      <c r="Q5" s="199" t="s">
        <v>53</v>
      </c>
      <c r="R5" s="199" t="s">
        <v>54</v>
      </c>
      <c r="S5" s="199" t="s">
        <v>55</v>
      </c>
      <c r="T5" s="199" t="s">
        <v>56</v>
      </c>
    </row>
    <row r="6" ht="30" customHeight="1" spans="1:20">
      <c r="A6" s="138"/>
      <c r="B6" s="138"/>
      <c r="C6" s="200"/>
      <c r="D6" s="200"/>
      <c r="E6" s="200"/>
      <c r="F6" s="200"/>
      <c r="G6" s="200"/>
      <c r="H6" s="200"/>
      <c r="I6" s="39" t="s">
        <v>51</v>
      </c>
      <c r="J6" s="199" t="s">
        <v>57</v>
      </c>
      <c r="K6" s="199" t="s">
        <v>58</v>
      </c>
      <c r="L6" s="199" t="s">
        <v>59</v>
      </c>
      <c r="M6" s="199" t="s">
        <v>60</v>
      </c>
      <c r="N6" s="199" t="s">
        <v>61</v>
      </c>
      <c r="O6" s="201"/>
      <c r="P6" s="201"/>
      <c r="Q6" s="201"/>
      <c r="R6" s="201"/>
      <c r="S6" s="201"/>
      <c r="T6" s="200"/>
    </row>
    <row r="7" ht="15" customHeight="1" spans="1:20">
      <c r="A7" s="202">
        <v>1</v>
      </c>
      <c r="B7" s="202">
        <v>2</v>
      </c>
      <c r="C7" s="202">
        <v>3</v>
      </c>
      <c r="D7" s="202">
        <v>4</v>
      </c>
      <c r="E7" s="202">
        <v>5</v>
      </c>
      <c r="F7" s="202">
        <v>6</v>
      </c>
      <c r="G7" s="202">
        <v>7</v>
      </c>
      <c r="H7" s="202">
        <v>8</v>
      </c>
      <c r="I7" s="39">
        <v>9</v>
      </c>
      <c r="J7" s="202">
        <v>10</v>
      </c>
      <c r="K7" s="202">
        <v>11</v>
      </c>
      <c r="L7" s="202">
        <v>12</v>
      </c>
      <c r="M7" s="202">
        <v>13</v>
      </c>
      <c r="N7" s="202">
        <v>14</v>
      </c>
      <c r="O7" s="202">
        <v>15</v>
      </c>
      <c r="P7" s="202">
        <v>16</v>
      </c>
      <c r="Q7" s="202">
        <v>17</v>
      </c>
      <c r="R7" s="202">
        <v>18</v>
      </c>
      <c r="S7" s="202">
        <v>19</v>
      </c>
      <c r="T7" s="202">
        <v>20</v>
      </c>
    </row>
    <row r="8" ht="18" customHeight="1" spans="1:20">
      <c r="A8" s="22" t="s">
        <v>62</v>
      </c>
      <c r="B8" s="22" t="s">
        <v>63</v>
      </c>
      <c r="C8" s="134">
        <v>56251354.06</v>
      </c>
      <c r="D8" s="134">
        <v>56251354.06</v>
      </c>
      <c r="E8" s="134">
        <v>31347374.06</v>
      </c>
      <c r="F8" s="134"/>
      <c r="G8" s="134"/>
      <c r="H8" s="134">
        <v>1330780</v>
      </c>
      <c r="I8" s="134">
        <v>23573200</v>
      </c>
      <c r="J8" s="134"/>
      <c r="K8" s="134"/>
      <c r="L8" s="134"/>
      <c r="M8" s="134"/>
      <c r="N8" s="134">
        <v>23573200</v>
      </c>
      <c r="O8" s="134"/>
      <c r="P8" s="134"/>
      <c r="Q8" s="134"/>
      <c r="R8" s="134"/>
      <c r="S8" s="134"/>
      <c r="T8" s="134"/>
    </row>
    <row r="9" ht="18" customHeight="1" spans="1:20">
      <c r="A9" s="203" t="s">
        <v>49</v>
      </c>
      <c r="B9" s="203"/>
      <c r="C9" s="134">
        <v>56251354.06</v>
      </c>
      <c r="D9" s="134">
        <v>56251354.06</v>
      </c>
      <c r="E9" s="134">
        <v>31347374.06</v>
      </c>
      <c r="F9" s="134"/>
      <c r="G9" s="134"/>
      <c r="H9" s="134">
        <v>1330780</v>
      </c>
      <c r="I9" s="134">
        <v>23573200</v>
      </c>
      <c r="J9" s="134"/>
      <c r="K9" s="134"/>
      <c r="L9" s="134"/>
      <c r="M9" s="134"/>
      <c r="N9" s="134">
        <v>23573200</v>
      </c>
      <c r="O9" s="134"/>
      <c r="P9" s="134"/>
      <c r="Q9" s="134"/>
      <c r="R9" s="134"/>
      <c r="S9" s="134"/>
      <c r="T9" s="134"/>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B15" sqref="B15"/>
    </sheetView>
  </sheetViews>
  <sheetFormatPr defaultColWidth="14" defaultRowHeight="12.75" customHeight="1"/>
  <cols>
    <col min="1" max="1" width="14.8796296296296" customWidth="1"/>
    <col min="2" max="2" width="28.8796296296296" customWidth="1"/>
    <col min="3" max="3" width="19.25" customWidth="1"/>
    <col min="4" max="4" width="20.25" customWidth="1"/>
    <col min="5" max="5" width="17" customWidth="1"/>
    <col min="6" max="6" width="22" customWidth="1"/>
    <col min="7" max="7" width="16" customWidth="1"/>
    <col min="8" max="8" width="16.25" customWidth="1"/>
    <col min="9" max="9" width="15.75" customWidth="1"/>
    <col min="10" max="10" width="18.6296296296296" customWidth="1"/>
    <col min="11" max="11" width="16.75" customWidth="1"/>
    <col min="12" max="12" width="16.25" customWidth="1"/>
  </cols>
  <sheetData>
    <row r="1" ht="17.25" customHeight="1" spans="1:15">
      <c r="A1" s="148"/>
    </row>
    <row r="2" ht="41.25" customHeight="1" spans="1:15">
      <c r="A2" s="95" t="str">
        <f>"2026"&amp;"年部门支出预算表"</f>
        <v>2026年部门支出预算表</v>
      </c>
    </row>
    <row r="3" ht="17.25" customHeight="1" spans="1:15">
      <c r="A3" s="96" t="str">
        <f>"单位名称："&amp;"昆明经济技术开发区第一中学"</f>
        <v>单位名称：昆明经济技术开发区第一中学</v>
      </c>
      <c r="O3" s="148" t="s">
        <v>0</v>
      </c>
    </row>
    <row r="4" ht="27" customHeight="1" spans="1:15">
      <c r="A4" s="187" t="s">
        <v>64</v>
      </c>
      <c r="B4" s="187" t="s">
        <v>65</v>
      </c>
      <c r="C4" s="187" t="s">
        <v>49</v>
      </c>
      <c r="D4" s="33" t="s">
        <v>52</v>
      </c>
      <c r="E4" s="33"/>
      <c r="F4" s="33"/>
      <c r="G4" s="33" t="s">
        <v>53</v>
      </c>
      <c r="H4" s="33" t="s">
        <v>54</v>
      </c>
      <c r="I4" s="33" t="s">
        <v>66</v>
      </c>
      <c r="J4" s="33" t="s">
        <v>56</v>
      </c>
      <c r="K4" s="33"/>
      <c r="L4" s="33"/>
      <c r="M4" s="33"/>
      <c r="N4" s="56"/>
      <c r="O4" s="56"/>
    </row>
    <row r="5" ht="42" customHeight="1" spans="1:15">
      <c r="A5" s="132"/>
      <c r="B5" s="132"/>
      <c r="C5" s="33"/>
      <c r="D5" s="33" t="s">
        <v>51</v>
      </c>
      <c r="E5" s="33" t="s">
        <v>67</v>
      </c>
      <c r="F5" s="33" t="s">
        <v>68</v>
      </c>
      <c r="G5" s="33"/>
      <c r="H5" s="33"/>
      <c r="I5" s="119"/>
      <c r="J5" s="33" t="s">
        <v>51</v>
      </c>
      <c r="K5" s="119" t="s">
        <v>69</v>
      </c>
      <c r="L5" s="119" t="s">
        <v>70</v>
      </c>
      <c r="M5" s="119" t="s">
        <v>71</v>
      </c>
      <c r="N5" s="119" t="s">
        <v>72</v>
      </c>
      <c r="O5" s="119" t="s">
        <v>73</v>
      </c>
    </row>
    <row r="6" ht="18" customHeight="1" spans="1:15">
      <c r="A6" s="137" t="s">
        <v>74</v>
      </c>
      <c r="B6" s="137" t="s">
        <v>75</v>
      </c>
      <c r="C6" s="137" t="s">
        <v>76</v>
      </c>
      <c r="D6" s="133" t="s">
        <v>77</v>
      </c>
      <c r="E6" s="133" t="s">
        <v>78</v>
      </c>
      <c r="F6" s="133" t="s">
        <v>79</v>
      </c>
      <c r="G6" s="133" t="s">
        <v>80</v>
      </c>
      <c r="H6" s="133" t="s">
        <v>81</v>
      </c>
      <c r="I6" s="133" t="s">
        <v>82</v>
      </c>
      <c r="J6" s="133" t="s">
        <v>83</v>
      </c>
      <c r="K6" s="133" t="s">
        <v>84</v>
      </c>
      <c r="L6" s="133" t="s">
        <v>85</v>
      </c>
      <c r="M6" s="133" t="s">
        <v>86</v>
      </c>
      <c r="N6" s="137" t="s">
        <v>87</v>
      </c>
      <c r="O6" s="133" t="s">
        <v>88</v>
      </c>
    </row>
    <row r="7" ht="21" customHeight="1" spans="1:15">
      <c r="A7" s="188" t="s">
        <v>89</v>
      </c>
      <c r="B7" s="188" t="s">
        <v>90</v>
      </c>
      <c r="C7" s="92">
        <v>38548031.26</v>
      </c>
      <c r="D7" s="134">
        <v>24384051.26</v>
      </c>
      <c r="E7" s="134">
        <v>19101851.26</v>
      </c>
      <c r="F7" s="134">
        <v>5282200</v>
      </c>
      <c r="G7" s="134"/>
      <c r="H7" s="134"/>
      <c r="I7" s="134">
        <v>1330780</v>
      </c>
      <c r="J7" s="134">
        <v>12833200</v>
      </c>
      <c r="K7" s="134"/>
      <c r="L7" s="134"/>
      <c r="M7" s="134"/>
      <c r="N7" s="92"/>
      <c r="O7" s="92">
        <v>12833200</v>
      </c>
    </row>
    <row r="8" ht="21" customHeight="1" spans="1:15">
      <c r="A8" s="189" t="s">
        <v>91</v>
      </c>
      <c r="B8" s="189" t="s">
        <v>92</v>
      </c>
      <c r="C8" s="92">
        <v>38548031.26</v>
      </c>
      <c r="D8" s="134">
        <v>24384051.26</v>
      </c>
      <c r="E8" s="134">
        <v>19101851.26</v>
      </c>
      <c r="F8" s="134">
        <v>5282200</v>
      </c>
      <c r="G8" s="134"/>
      <c r="H8" s="134"/>
      <c r="I8" s="134">
        <v>1330780</v>
      </c>
      <c r="J8" s="134">
        <v>12833200</v>
      </c>
      <c r="K8" s="134"/>
      <c r="L8" s="134"/>
      <c r="M8" s="134"/>
      <c r="N8" s="92"/>
      <c r="O8" s="92">
        <v>12833200</v>
      </c>
    </row>
    <row r="9" ht="21" customHeight="1" spans="1:15">
      <c r="A9" s="190" t="s">
        <v>93</v>
      </c>
      <c r="B9" s="190" t="s">
        <v>94</v>
      </c>
      <c r="C9" s="92">
        <v>577500</v>
      </c>
      <c r="D9" s="134">
        <v>577500</v>
      </c>
      <c r="E9" s="134"/>
      <c r="F9" s="134">
        <v>577500</v>
      </c>
      <c r="G9" s="134"/>
      <c r="H9" s="134"/>
      <c r="I9" s="134"/>
      <c r="J9" s="134"/>
      <c r="K9" s="134"/>
      <c r="L9" s="134"/>
      <c r="M9" s="134"/>
      <c r="N9" s="92"/>
      <c r="O9" s="92"/>
    </row>
    <row r="10" ht="21" customHeight="1" spans="1:15">
      <c r="A10" s="190" t="s">
        <v>95</v>
      </c>
      <c r="B10" s="190" t="s">
        <v>96</v>
      </c>
      <c r="C10" s="92">
        <v>1440000</v>
      </c>
      <c r="D10" s="134">
        <v>1440000</v>
      </c>
      <c r="E10" s="134"/>
      <c r="F10" s="134">
        <v>1440000</v>
      </c>
      <c r="G10" s="134"/>
      <c r="H10" s="134"/>
      <c r="I10" s="134"/>
      <c r="J10" s="134"/>
      <c r="K10" s="134"/>
      <c r="L10" s="134"/>
      <c r="M10" s="134"/>
      <c r="N10" s="92"/>
      <c r="O10" s="92"/>
    </row>
    <row r="11" ht="21" customHeight="1" spans="1:15">
      <c r="A11" s="190" t="s">
        <v>97</v>
      </c>
      <c r="B11" s="190" t="s">
        <v>98</v>
      </c>
      <c r="C11" s="92">
        <v>36530531.26</v>
      </c>
      <c r="D11" s="134">
        <v>22366551.26</v>
      </c>
      <c r="E11" s="134">
        <v>19101851.26</v>
      </c>
      <c r="F11" s="134">
        <v>3264700</v>
      </c>
      <c r="G11" s="134"/>
      <c r="H11" s="134"/>
      <c r="I11" s="134">
        <v>1330780</v>
      </c>
      <c r="J11" s="134">
        <v>12833200</v>
      </c>
      <c r="K11" s="134"/>
      <c r="L11" s="134"/>
      <c r="M11" s="134"/>
      <c r="N11" s="92"/>
      <c r="O11" s="92">
        <v>12833200</v>
      </c>
    </row>
    <row r="12" ht="21" customHeight="1" spans="1:15">
      <c r="A12" s="188" t="s">
        <v>99</v>
      </c>
      <c r="B12" s="188" t="s">
        <v>100</v>
      </c>
      <c r="C12" s="92">
        <v>14690512.92</v>
      </c>
      <c r="D12" s="134">
        <v>3950512.92</v>
      </c>
      <c r="E12" s="134">
        <v>3950512.92</v>
      </c>
      <c r="F12" s="134"/>
      <c r="G12" s="134"/>
      <c r="H12" s="134"/>
      <c r="I12" s="134"/>
      <c r="J12" s="134">
        <v>10740000</v>
      </c>
      <c r="K12" s="134"/>
      <c r="L12" s="134"/>
      <c r="M12" s="134"/>
      <c r="N12" s="92"/>
      <c r="O12" s="92">
        <v>10740000</v>
      </c>
    </row>
    <row r="13" ht="21" customHeight="1" spans="1:15">
      <c r="A13" s="189" t="s">
        <v>101</v>
      </c>
      <c r="B13" s="189" t="s">
        <v>102</v>
      </c>
      <c r="C13" s="92">
        <v>14690512.92</v>
      </c>
      <c r="D13" s="134">
        <v>3950512.92</v>
      </c>
      <c r="E13" s="134">
        <v>3950512.92</v>
      </c>
      <c r="F13" s="134"/>
      <c r="G13" s="134"/>
      <c r="H13" s="134"/>
      <c r="I13" s="134"/>
      <c r="J13" s="134">
        <v>10740000</v>
      </c>
      <c r="K13" s="134"/>
      <c r="L13" s="134"/>
      <c r="M13" s="134"/>
      <c r="N13" s="92"/>
      <c r="O13" s="92">
        <v>10740000</v>
      </c>
    </row>
    <row r="14" ht="21" customHeight="1" spans="1:15">
      <c r="A14" s="190" t="s">
        <v>103</v>
      </c>
      <c r="B14" s="190" t="s">
        <v>104</v>
      </c>
      <c r="C14" s="92">
        <v>12319397.4</v>
      </c>
      <c r="D14" s="134">
        <v>1579397.4</v>
      </c>
      <c r="E14" s="134">
        <v>1579397.4</v>
      </c>
      <c r="F14" s="134"/>
      <c r="G14" s="134"/>
      <c r="H14" s="134"/>
      <c r="I14" s="134"/>
      <c r="J14" s="134">
        <v>10740000</v>
      </c>
      <c r="K14" s="134"/>
      <c r="L14" s="134"/>
      <c r="M14" s="134"/>
      <c r="N14" s="92"/>
      <c r="O14" s="92">
        <v>10740000</v>
      </c>
    </row>
    <row r="15" ht="27.75" customHeight="1" spans="1:15">
      <c r="A15" s="190" t="s">
        <v>105</v>
      </c>
      <c r="B15" s="190" t="s">
        <v>106</v>
      </c>
      <c r="C15" s="92">
        <v>1580743.68</v>
      </c>
      <c r="D15" s="134">
        <v>1580743.68</v>
      </c>
      <c r="E15" s="134">
        <v>1580743.68</v>
      </c>
      <c r="F15" s="134"/>
      <c r="G15" s="134"/>
      <c r="H15" s="134"/>
      <c r="I15" s="134"/>
      <c r="J15" s="134"/>
      <c r="K15" s="134"/>
      <c r="L15" s="134"/>
      <c r="M15" s="134"/>
      <c r="N15" s="92"/>
      <c r="O15" s="92"/>
    </row>
    <row r="16" ht="21" customHeight="1" spans="1:15">
      <c r="A16" s="190" t="s">
        <v>107</v>
      </c>
      <c r="B16" s="190" t="s">
        <v>108</v>
      </c>
      <c r="C16" s="92">
        <v>790371.84</v>
      </c>
      <c r="D16" s="134">
        <v>790371.84</v>
      </c>
      <c r="E16" s="134">
        <v>790371.84</v>
      </c>
      <c r="F16" s="134"/>
      <c r="G16" s="134"/>
      <c r="H16" s="134"/>
      <c r="I16" s="134"/>
      <c r="J16" s="134"/>
      <c r="K16" s="134"/>
      <c r="L16" s="134"/>
      <c r="M16" s="134"/>
      <c r="N16" s="92"/>
      <c r="O16" s="92"/>
    </row>
    <row r="17" ht="21" customHeight="1" spans="1:15">
      <c r="A17" s="188" t="s">
        <v>109</v>
      </c>
      <c r="B17" s="188" t="s">
        <v>110</v>
      </c>
      <c r="C17" s="92">
        <v>1744457.88</v>
      </c>
      <c r="D17" s="134">
        <v>1744457.88</v>
      </c>
      <c r="E17" s="134">
        <v>1744457.88</v>
      </c>
      <c r="F17" s="134"/>
      <c r="G17" s="134"/>
      <c r="H17" s="134"/>
      <c r="I17" s="134"/>
      <c r="J17" s="134"/>
      <c r="K17" s="134"/>
      <c r="L17" s="134"/>
      <c r="M17" s="134"/>
      <c r="N17" s="92"/>
      <c r="O17" s="92"/>
    </row>
    <row r="18" ht="21" customHeight="1" spans="1:15">
      <c r="A18" s="189" t="s">
        <v>111</v>
      </c>
      <c r="B18" s="189" t="s">
        <v>112</v>
      </c>
      <c r="C18" s="92">
        <v>1744457.88</v>
      </c>
      <c r="D18" s="134">
        <v>1744457.88</v>
      </c>
      <c r="E18" s="134">
        <v>1744457.88</v>
      </c>
      <c r="F18" s="134"/>
      <c r="G18" s="134"/>
      <c r="H18" s="134"/>
      <c r="I18" s="134"/>
      <c r="J18" s="134"/>
      <c r="K18" s="134"/>
      <c r="L18" s="134"/>
      <c r="M18" s="134"/>
      <c r="N18" s="92"/>
      <c r="O18" s="92"/>
    </row>
    <row r="19" ht="21" customHeight="1" spans="1:15">
      <c r="A19" s="190" t="s">
        <v>113</v>
      </c>
      <c r="B19" s="190" t="s">
        <v>114</v>
      </c>
      <c r="C19" s="92">
        <v>1744457.88</v>
      </c>
      <c r="D19" s="134">
        <v>1744457.88</v>
      </c>
      <c r="E19" s="134">
        <v>1744457.88</v>
      </c>
      <c r="F19" s="134"/>
      <c r="G19" s="134"/>
      <c r="H19" s="134"/>
      <c r="I19" s="134"/>
      <c r="J19" s="134"/>
      <c r="K19" s="134"/>
      <c r="L19" s="134"/>
      <c r="M19" s="134"/>
      <c r="N19" s="92"/>
      <c r="O19" s="92"/>
    </row>
    <row r="20" ht="21" customHeight="1" spans="1:15">
      <c r="A20" s="188" t="s">
        <v>115</v>
      </c>
      <c r="B20" s="188" t="s">
        <v>116</v>
      </c>
      <c r="C20" s="92">
        <v>1268352</v>
      </c>
      <c r="D20" s="134">
        <v>1268352</v>
      </c>
      <c r="E20" s="134">
        <v>1268352</v>
      </c>
      <c r="F20" s="134"/>
      <c r="G20" s="134"/>
      <c r="H20" s="134"/>
      <c r="I20" s="134"/>
      <c r="J20" s="134"/>
      <c r="K20" s="134"/>
      <c r="L20" s="134"/>
      <c r="M20" s="134"/>
      <c r="N20" s="92"/>
      <c r="O20" s="92"/>
    </row>
    <row r="21" ht="21" customHeight="1" spans="1:15">
      <c r="A21" s="189" t="s">
        <v>117</v>
      </c>
      <c r="B21" s="189" t="s">
        <v>118</v>
      </c>
      <c r="C21" s="92">
        <v>1268352</v>
      </c>
      <c r="D21" s="134">
        <v>1268352</v>
      </c>
      <c r="E21" s="134">
        <v>1268352</v>
      </c>
      <c r="F21" s="134"/>
      <c r="G21" s="134"/>
      <c r="H21" s="134"/>
      <c r="I21" s="134"/>
      <c r="J21" s="134"/>
      <c r="K21" s="134"/>
      <c r="L21" s="134"/>
      <c r="M21" s="134"/>
      <c r="N21" s="92"/>
      <c r="O21" s="92"/>
    </row>
    <row r="22" ht="21" customHeight="1" spans="1:15">
      <c r="A22" s="190" t="s">
        <v>119</v>
      </c>
      <c r="B22" s="190" t="s">
        <v>120</v>
      </c>
      <c r="C22" s="92">
        <v>1268352</v>
      </c>
      <c r="D22" s="134">
        <v>1268352</v>
      </c>
      <c r="E22" s="134">
        <v>1268352</v>
      </c>
      <c r="F22" s="134"/>
      <c r="G22" s="134"/>
      <c r="H22" s="134"/>
      <c r="I22" s="134"/>
      <c r="J22" s="134"/>
      <c r="K22" s="134"/>
      <c r="L22" s="134"/>
      <c r="M22" s="134"/>
      <c r="N22" s="92"/>
      <c r="O22" s="92"/>
    </row>
    <row r="23" ht="21" customHeight="1" spans="1:15">
      <c r="A23" s="137" t="s">
        <v>49</v>
      </c>
      <c r="B23" s="138"/>
      <c r="C23" s="134">
        <v>56251354.06</v>
      </c>
      <c r="D23" s="134">
        <v>31347374.06</v>
      </c>
      <c r="E23" s="134">
        <v>26065174.06</v>
      </c>
      <c r="F23" s="134">
        <v>5282200</v>
      </c>
      <c r="G23" s="134"/>
      <c r="H23" s="134"/>
      <c r="I23" s="134">
        <v>1330780</v>
      </c>
      <c r="J23" s="134">
        <v>23573200</v>
      </c>
      <c r="K23" s="134"/>
      <c r="L23" s="134"/>
      <c r="M23" s="134"/>
      <c r="N23" s="134"/>
      <c r="O23" s="134">
        <v>23573200</v>
      </c>
    </row>
  </sheetData>
  <mergeCells count="12">
    <mergeCell ref="A1:O1"/>
    <mergeCell ref="A2:O2"/>
    <mergeCell ref="A3:C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opLeftCell="A16" workbookViewId="0">
      <selection activeCell="D18" sqref="D18"/>
    </sheetView>
  </sheetViews>
  <sheetFormatPr defaultColWidth="8.62962962962963" defaultRowHeight="12.75" customHeight="1" outlineLevelCol="3"/>
  <cols>
    <col min="1" max="1" width="35.6296296296296" customWidth="1"/>
    <col min="2" max="2" width="28" customWidth="1"/>
    <col min="3" max="3" width="35.6296296296296" customWidth="1"/>
    <col min="4" max="4" width="26.25" customWidth="1"/>
  </cols>
  <sheetData>
    <row r="1" ht="15" customHeight="1" spans="1:4">
      <c r="A1" s="176"/>
      <c r="B1" s="148"/>
      <c r="C1" s="148"/>
      <c r="D1" s="148"/>
    </row>
    <row r="2" ht="41.25" customHeight="1" spans="1:4">
      <c r="A2" s="95" t="str">
        <f>"2026"&amp;"年部门财政拨款收支预算总表"</f>
        <v>2026年部门财政拨款收支预算总表</v>
      </c>
    </row>
    <row r="3" ht="17.25" customHeight="1" spans="1:4">
      <c r="A3" s="177" t="str">
        <f>"单位名称："&amp;"昆明经济技术开发区第一中学"</f>
        <v>单位名称：昆明经济技术开发区第一中学</v>
      </c>
      <c r="B3" s="178"/>
      <c r="D3" s="148" t="s">
        <v>0</v>
      </c>
    </row>
    <row r="4" ht="17.25" customHeight="1" spans="1:4">
      <c r="A4" s="119" t="s">
        <v>1</v>
      </c>
      <c r="B4" s="179"/>
      <c r="C4" s="119" t="s">
        <v>2</v>
      </c>
      <c r="D4" s="179"/>
    </row>
    <row r="5" ht="18.75" customHeight="1" spans="1:4">
      <c r="A5" s="119" t="s">
        <v>3</v>
      </c>
      <c r="B5" s="119" t="str">
        <f t="shared" ref="B5:D5" si="0">"2026"&amp;"年预算"</f>
        <v>2026年预算</v>
      </c>
      <c r="C5" s="119" t="s">
        <v>4</v>
      </c>
      <c r="D5" s="119" t="str">
        <f t="shared" si="0"/>
        <v>2026年预算</v>
      </c>
    </row>
    <row r="6" ht="16.5" customHeight="1" spans="1:4">
      <c r="A6" s="159" t="s">
        <v>121</v>
      </c>
      <c r="B6" s="180">
        <v>31347374.06</v>
      </c>
      <c r="C6" s="159" t="s">
        <v>122</v>
      </c>
      <c r="D6" s="180">
        <v>31347374.06</v>
      </c>
    </row>
    <row r="7" ht="16.5" customHeight="1" spans="1:4">
      <c r="A7" s="159" t="s">
        <v>123</v>
      </c>
      <c r="B7" s="180">
        <v>31347374.06</v>
      </c>
      <c r="C7" s="159" t="s">
        <v>124</v>
      </c>
      <c r="D7" s="180"/>
    </row>
    <row r="8" ht="16.5" customHeight="1" spans="1:4">
      <c r="A8" s="159" t="s">
        <v>125</v>
      </c>
      <c r="B8" s="180"/>
      <c r="C8" s="159" t="s">
        <v>126</v>
      </c>
      <c r="D8" s="180"/>
    </row>
    <row r="9" ht="16.5" customHeight="1" spans="1:4">
      <c r="A9" s="159" t="s">
        <v>127</v>
      </c>
      <c r="B9" s="180"/>
      <c r="C9" s="159" t="s">
        <v>128</v>
      </c>
      <c r="D9" s="180"/>
    </row>
    <row r="10" ht="16.5" customHeight="1" spans="1:4">
      <c r="A10" s="159" t="s">
        <v>129</v>
      </c>
      <c r="B10" s="180"/>
      <c r="C10" s="159" t="s">
        <v>130</v>
      </c>
      <c r="D10" s="180"/>
    </row>
    <row r="11" ht="16.5" customHeight="1" spans="1:4">
      <c r="A11" s="159" t="s">
        <v>123</v>
      </c>
      <c r="B11" s="180"/>
      <c r="C11" s="159" t="s">
        <v>131</v>
      </c>
      <c r="D11" s="180">
        <v>24384051.26</v>
      </c>
    </row>
    <row r="12" ht="16.5" customHeight="1" spans="1:4">
      <c r="A12" s="181" t="s">
        <v>125</v>
      </c>
      <c r="B12" s="92"/>
      <c r="C12" s="37" t="s">
        <v>132</v>
      </c>
      <c r="D12" s="92"/>
    </row>
    <row r="13" ht="16.5" customHeight="1" spans="1:4">
      <c r="A13" s="181" t="s">
        <v>127</v>
      </c>
      <c r="B13" s="92"/>
      <c r="C13" s="37" t="s">
        <v>133</v>
      </c>
      <c r="D13" s="92"/>
    </row>
    <row r="14" ht="16.5" customHeight="1" spans="1:4">
      <c r="A14" s="182"/>
      <c r="B14" s="183"/>
      <c r="C14" s="37" t="s">
        <v>134</v>
      </c>
      <c r="D14" s="92">
        <v>3950512.92</v>
      </c>
    </row>
    <row r="15" ht="16.5" customHeight="1" spans="1:4">
      <c r="A15" s="182"/>
      <c r="B15" s="183"/>
      <c r="C15" s="37" t="s">
        <v>135</v>
      </c>
      <c r="D15" s="92">
        <v>1744457.88</v>
      </c>
    </row>
    <row r="16" ht="16.5" customHeight="1" spans="1:4">
      <c r="A16" s="182"/>
      <c r="B16" s="183"/>
      <c r="C16" s="37" t="s">
        <v>136</v>
      </c>
      <c r="D16" s="92"/>
    </row>
    <row r="17" ht="16.5" customHeight="1" spans="1:4">
      <c r="A17" s="182"/>
      <c r="B17" s="183"/>
      <c r="C17" s="37" t="s">
        <v>137</v>
      </c>
      <c r="D17" s="92"/>
    </row>
    <row r="18" ht="16.5" customHeight="1" spans="1:4">
      <c r="A18" s="182"/>
      <c r="B18" s="183"/>
      <c r="C18" s="37" t="s">
        <v>138</v>
      </c>
      <c r="D18" s="92"/>
    </row>
    <row r="19" ht="16.5" customHeight="1" spans="1:4">
      <c r="A19" s="182"/>
      <c r="B19" s="183"/>
      <c r="C19" s="37" t="s">
        <v>139</v>
      </c>
      <c r="D19" s="92"/>
    </row>
    <row r="20" ht="16.5" customHeight="1" spans="1:4">
      <c r="A20" s="182"/>
      <c r="B20" s="183"/>
      <c r="C20" s="37" t="s">
        <v>140</v>
      </c>
      <c r="D20" s="92"/>
    </row>
    <row r="21" ht="16.5" customHeight="1" spans="1:4">
      <c r="A21" s="182"/>
      <c r="B21" s="183"/>
      <c r="C21" s="37" t="s">
        <v>141</v>
      </c>
      <c r="D21" s="92"/>
    </row>
    <row r="22" ht="16.5" customHeight="1" spans="1:4">
      <c r="A22" s="182"/>
      <c r="B22" s="183"/>
      <c r="C22" s="37" t="s">
        <v>142</v>
      </c>
      <c r="D22" s="92"/>
    </row>
    <row r="23" ht="16.5" customHeight="1" spans="1:4">
      <c r="A23" s="182"/>
      <c r="B23" s="183"/>
      <c r="C23" s="37" t="s">
        <v>143</v>
      </c>
      <c r="D23" s="92"/>
    </row>
    <row r="24" ht="16.5" customHeight="1" spans="1:4">
      <c r="A24" s="182"/>
      <c r="B24" s="183"/>
      <c r="C24" s="37" t="s">
        <v>144</v>
      </c>
      <c r="D24" s="92"/>
    </row>
    <row r="25" ht="16.5" customHeight="1" spans="1:4">
      <c r="A25" s="182"/>
      <c r="B25" s="183"/>
      <c r="C25" s="37" t="s">
        <v>145</v>
      </c>
      <c r="D25" s="92">
        <v>1268352</v>
      </c>
    </row>
    <row r="26" ht="16.5" customHeight="1" spans="1:4">
      <c r="A26" s="182"/>
      <c r="B26" s="183"/>
      <c r="C26" s="37" t="s">
        <v>146</v>
      </c>
      <c r="D26" s="92"/>
    </row>
    <row r="27" ht="16.5" customHeight="1" spans="1:4">
      <c r="A27" s="182"/>
      <c r="B27" s="183"/>
      <c r="C27" s="37" t="s">
        <v>147</v>
      </c>
      <c r="D27" s="92"/>
    </row>
    <row r="28" ht="16.5" customHeight="1" spans="1:4">
      <c r="A28" s="182"/>
      <c r="B28" s="183"/>
      <c r="C28" s="37" t="s">
        <v>148</v>
      </c>
      <c r="D28" s="92"/>
    </row>
    <row r="29" ht="16.5" customHeight="1" spans="1:4">
      <c r="A29" s="182"/>
      <c r="B29" s="183"/>
      <c r="C29" s="37" t="s">
        <v>149</v>
      </c>
      <c r="D29" s="92"/>
    </row>
    <row r="30" ht="16.5" customHeight="1" spans="1:4">
      <c r="A30" s="182"/>
      <c r="B30" s="183"/>
      <c r="C30" s="37" t="s">
        <v>150</v>
      </c>
      <c r="D30" s="92"/>
    </row>
    <row r="31" ht="16.5" customHeight="1" spans="1:4">
      <c r="A31" s="182"/>
      <c r="B31" s="183"/>
      <c r="C31" s="181" t="s">
        <v>151</v>
      </c>
      <c r="D31" s="92"/>
    </row>
    <row r="32" ht="16.5" customHeight="1" spans="1:4">
      <c r="A32" s="182"/>
      <c r="B32" s="183"/>
      <c r="C32" s="181" t="s">
        <v>152</v>
      </c>
      <c r="D32" s="92"/>
    </row>
    <row r="33" ht="16.5" customHeight="1" spans="1:4">
      <c r="A33" s="182"/>
      <c r="B33" s="183"/>
      <c r="C33" s="36" t="s">
        <v>153</v>
      </c>
      <c r="D33" s="184"/>
    </row>
    <row r="34" ht="15" customHeight="1" spans="1:4">
      <c r="A34" s="185" t="s">
        <v>45</v>
      </c>
      <c r="B34" s="186">
        <v>31347374.06</v>
      </c>
      <c r="C34" s="185" t="s">
        <v>46</v>
      </c>
      <c r="D34" s="186">
        <v>31347374.06</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E15" sqref="E15"/>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1:7">
      <c r="D1" s="163"/>
      <c r="F1" s="164"/>
      <c r="G1" s="165"/>
    </row>
    <row r="2" ht="41.25" customHeight="1" spans="1:7">
      <c r="A2" s="166" t="str">
        <f>"2026"&amp;"年部门一般公共预算支出预算表（按功能科目分类）"</f>
        <v>2026年部门一般公共预算支出预算表（按功能科目分类）</v>
      </c>
      <c r="B2" s="166"/>
      <c r="C2" s="166"/>
      <c r="D2" s="166"/>
      <c r="E2" s="166"/>
      <c r="F2" s="166"/>
      <c r="G2" s="166"/>
    </row>
    <row r="3" ht="18" customHeight="1" spans="1:7">
      <c r="A3" s="4" t="str">
        <f>"单位名称："&amp;"昆明经济技术开发区第一中学"</f>
        <v>单位名称：昆明经济技术开发区第一中学</v>
      </c>
      <c r="F3" s="167"/>
      <c r="G3" s="168" t="s">
        <v>0</v>
      </c>
    </row>
    <row r="4" ht="20.25" customHeight="1" spans="1:7">
      <c r="A4" s="169" t="s">
        <v>154</v>
      </c>
      <c r="B4" s="169"/>
      <c r="C4" s="33" t="s">
        <v>49</v>
      </c>
      <c r="D4" s="33" t="s">
        <v>67</v>
      </c>
      <c r="E4" s="56"/>
      <c r="F4" s="56"/>
      <c r="G4" s="56" t="s">
        <v>68</v>
      </c>
    </row>
    <row r="5" ht="20.25" customHeight="1" spans="1:7">
      <c r="A5" s="170" t="s">
        <v>64</v>
      </c>
      <c r="B5" s="170" t="s">
        <v>65</v>
      </c>
      <c r="C5" s="56"/>
      <c r="D5" s="56" t="s">
        <v>51</v>
      </c>
      <c r="E5" s="56" t="s">
        <v>155</v>
      </c>
      <c r="F5" s="56" t="s">
        <v>156</v>
      </c>
      <c r="G5" s="56"/>
    </row>
    <row r="6" ht="15" customHeight="1" spans="1:7">
      <c r="A6" s="171" t="s">
        <v>74</v>
      </c>
      <c r="B6" s="171" t="s">
        <v>75</v>
      </c>
      <c r="C6" s="171" t="s">
        <v>76</v>
      </c>
      <c r="D6" s="171" t="s">
        <v>77</v>
      </c>
      <c r="E6" s="171" t="s">
        <v>78</v>
      </c>
      <c r="F6" s="171" t="s">
        <v>79</v>
      </c>
      <c r="G6" s="171" t="s">
        <v>80</v>
      </c>
    </row>
    <row r="7" ht="18" customHeight="1" spans="1:7">
      <c r="A7" s="36" t="s">
        <v>89</v>
      </c>
      <c r="B7" s="36" t="s">
        <v>90</v>
      </c>
      <c r="C7" s="172">
        <v>24384051.26</v>
      </c>
      <c r="D7" s="173">
        <v>19101851.26</v>
      </c>
      <c r="E7" s="173">
        <v>18275445.08</v>
      </c>
      <c r="F7" s="173">
        <v>826406.18</v>
      </c>
      <c r="G7" s="173">
        <v>5282200</v>
      </c>
    </row>
    <row r="8" ht="18" customHeight="1" spans="1:7">
      <c r="A8" s="174" t="s">
        <v>91</v>
      </c>
      <c r="B8" s="174" t="s">
        <v>92</v>
      </c>
      <c r="C8" s="172">
        <v>24384051.26</v>
      </c>
      <c r="D8" s="173">
        <v>19101851.26</v>
      </c>
      <c r="E8" s="173">
        <v>18275445.08</v>
      </c>
      <c r="F8" s="173">
        <v>826406.18</v>
      </c>
      <c r="G8" s="173">
        <v>5282200</v>
      </c>
    </row>
    <row r="9" ht="18" customHeight="1" spans="1:7">
      <c r="A9" s="175" t="s">
        <v>93</v>
      </c>
      <c r="B9" s="175" t="s">
        <v>94</v>
      </c>
      <c r="C9" s="172">
        <v>577500</v>
      </c>
      <c r="D9" s="173"/>
      <c r="E9" s="173"/>
      <c r="F9" s="173"/>
      <c r="G9" s="173">
        <v>577500</v>
      </c>
    </row>
    <row r="10" ht="18" customHeight="1" spans="1:7">
      <c r="A10" s="175" t="s">
        <v>95</v>
      </c>
      <c r="B10" s="175" t="s">
        <v>96</v>
      </c>
      <c r="C10" s="172">
        <v>1440000</v>
      </c>
      <c r="D10" s="173"/>
      <c r="E10" s="173"/>
      <c r="F10" s="173"/>
      <c r="G10" s="173">
        <v>1440000</v>
      </c>
    </row>
    <row r="11" ht="18" customHeight="1" spans="1:7">
      <c r="A11" s="175" t="s">
        <v>97</v>
      </c>
      <c r="B11" s="175" t="s">
        <v>98</v>
      </c>
      <c r="C11" s="172">
        <v>22366551.26</v>
      </c>
      <c r="D11" s="173">
        <v>19101851.26</v>
      </c>
      <c r="E11" s="173">
        <v>18275445.08</v>
      </c>
      <c r="F11" s="173">
        <v>826406.18</v>
      </c>
      <c r="G11" s="173">
        <v>3264700</v>
      </c>
    </row>
    <row r="12" ht="18" customHeight="1" spans="1:7">
      <c r="A12" s="36" t="s">
        <v>99</v>
      </c>
      <c r="B12" s="36" t="s">
        <v>100</v>
      </c>
      <c r="C12" s="172">
        <v>3950512.92</v>
      </c>
      <c r="D12" s="173">
        <v>3950512.92</v>
      </c>
      <c r="E12" s="173">
        <v>3950512.92</v>
      </c>
      <c r="F12" s="173"/>
      <c r="G12" s="173"/>
    </row>
    <row r="13" ht="18" customHeight="1" spans="1:7">
      <c r="A13" s="174" t="s">
        <v>101</v>
      </c>
      <c r="B13" s="174" t="s">
        <v>102</v>
      </c>
      <c r="C13" s="172">
        <v>3950512.92</v>
      </c>
      <c r="D13" s="173">
        <v>3950512.92</v>
      </c>
      <c r="E13" s="173">
        <v>3950512.92</v>
      </c>
      <c r="F13" s="173"/>
      <c r="G13" s="173"/>
    </row>
    <row r="14" ht="18" customHeight="1" spans="1:7">
      <c r="A14" s="175" t="s">
        <v>103</v>
      </c>
      <c r="B14" s="175" t="s">
        <v>104</v>
      </c>
      <c r="C14" s="172">
        <v>1579397.4</v>
      </c>
      <c r="D14" s="173">
        <v>1579397.4</v>
      </c>
      <c r="E14" s="173">
        <v>1579397.4</v>
      </c>
      <c r="F14" s="173"/>
      <c r="G14" s="173"/>
    </row>
    <row r="15" ht="18" customHeight="1" spans="1:7">
      <c r="A15" s="175" t="s">
        <v>105</v>
      </c>
      <c r="B15" s="175" t="s">
        <v>106</v>
      </c>
      <c r="C15" s="172">
        <v>1580743.68</v>
      </c>
      <c r="D15" s="173">
        <v>1580743.68</v>
      </c>
      <c r="E15" s="173">
        <v>1580743.68</v>
      </c>
      <c r="F15" s="173"/>
      <c r="G15" s="173"/>
    </row>
    <row r="16" ht="18" customHeight="1" spans="1:7">
      <c r="A16" s="175" t="s">
        <v>107</v>
      </c>
      <c r="B16" s="175" t="s">
        <v>108</v>
      </c>
      <c r="C16" s="172">
        <v>790371.84</v>
      </c>
      <c r="D16" s="173">
        <v>790371.84</v>
      </c>
      <c r="E16" s="173">
        <v>790371.84</v>
      </c>
      <c r="F16" s="173"/>
      <c r="G16" s="173"/>
    </row>
    <row r="17" ht="18" customHeight="1" spans="1:7">
      <c r="A17" s="36" t="s">
        <v>109</v>
      </c>
      <c r="B17" s="36" t="s">
        <v>110</v>
      </c>
      <c r="C17" s="172">
        <v>1744457.88</v>
      </c>
      <c r="D17" s="173">
        <v>1744457.88</v>
      </c>
      <c r="E17" s="173">
        <v>1744457.88</v>
      </c>
      <c r="F17" s="173"/>
      <c r="G17" s="173"/>
    </row>
    <row r="18" ht="18" customHeight="1" spans="1:7">
      <c r="A18" s="174" t="s">
        <v>111</v>
      </c>
      <c r="B18" s="174" t="s">
        <v>112</v>
      </c>
      <c r="C18" s="172">
        <v>1744457.88</v>
      </c>
      <c r="D18" s="173">
        <v>1744457.88</v>
      </c>
      <c r="E18" s="173">
        <v>1744457.88</v>
      </c>
      <c r="F18" s="173"/>
      <c r="G18" s="173"/>
    </row>
    <row r="19" ht="18" customHeight="1" spans="1:7">
      <c r="A19" s="175" t="s">
        <v>113</v>
      </c>
      <c r="B19" s="175" t="s">
        <v>114</v>
      </c>
      <c r="C19" s="172">
        <v>1744457.88</v>
      </c>
      <c r="D19" s="173">
        <v>1744457.88</v>
      </c>
      <c r="E19" s="173">
        <v>1744457.88</v>
      </c>
      <c r="F19" s="173"/>
      <c r="G19" s="173"/>
    </row>
    <row r="20" ht="18" customHeight="1" spans="1:7">
      <c r="A20" s="36" t="s">
        <v>115</v>
      </c>
      <c r="B20" s="36" t="s">
        <v>116</v>
      </c>
      <c r="C20" s="172">
        <v>1268352</v>
      </c>
      <c r="D20" s="173">
        <v>1268352</v>
      </c>
      <c r="E20" s="173">
        <v>1268352</v>
      </c>
      <c r="F20" s="173"/>
      <c r="G20" s="173"/>
    </row>
    <row r="21" ht="18" customHeight="1" spans="1:7">
      <c r="A21" s="174" t="s">
        <v>117</v>
      </c>
      <c r="B21" s="174" t="s">
        <v>118</v>
      </c>
      <c r="C21" s="172">
        <v>1268352</v>
      </c>
      <c r="D21" s="173">
        <v>1268352</v>
      </c>
      <c r="E21" s="173">
        <v>1268352</v>
      </c>
      <c r="F21" s="173"/>
      <c r="G21" s="173"/>
    </row>
    <row r="22" ht="18" customHeight="1" spans="1:7">
      <c r="A22" s="175" t="s">
        <v>119</v>
      </c>
      <c r="B22" s="175" t="s">
        <v>120</v>
      </c>
      <c r="C22" s="172">
        <v>1268352</v>
      </c>
      <c r="D22" s="173">
        <v>1268352</v>
      </c>
      <c r="E22" s="173">
        <v>1268352</v>
      </c>
      <c r="F22" s="173"/>
      <c r="G22" s="173"/>
    </row>
    <row r="23" ht="18" customHeight="1" spans="1:7">
      <c r="A23" s="19" t="s">
        <v>157</v>
      </c>
      <c r="B23" s="19" t="s">
        <v>157</v>
      </c>
      <c r="C23" s="172">
        <v>31347374.06</v>
      </c>
      <c r="D23" s="173">
        <v>26065174.06</v>
      </c>
      <c r="E23" s="172">
        <v>25238767.88</v>
      </c>
      <c r="F23" s="172">
        <v>826406.18</v>
      </c>
      <c r="G23" s="172">
        <v>5282200</v>
      </c>
    </row>
  </sheetData>
  <mergeCells count="7">
    <mergeCell ref="A2:G2"/>
    <mergeCell ref="A3:E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2"/>
  <sheetViews>
    <sheetView showGridLines="0" showZeros="0" workbookViewId="0">
      <selection activeCell="D34" sqref="D34"/>
    </sheetView>
  </sheetViews>
  <sheetFormatPr defaultColWidth="8.62962962962963" defaultRowHeight="12.75" customHeight="1" outlineLevelCol="4"/>
  <cols>
    <col min="1" max="1" width="28.25" customWidth="1"/>
    <col min="2" max="2" width="21.8796296296296" customWidth="1"/>
    <col min="3" max="3" width="20.25" customWidth="1"/>
    <col min="4" max="4" width="26.6296296296296" customWidth="1"/>
    <col min="5" max="5" width="19.1296296296296" customWidth="1"/>
  </cols>
  <sheetData>
    <row r="1" ht="17.25" customHeight="1" spans="1:5">
      <c r="A1" s="153" t="s">
        <v>158</v>
      </c>
    </row>
    <row r="2" ht="41.25" customHeight="1" spans="1:5">
      <c r="A2" s="154" t="str">
        <f>"2026"&amp;"年部门“三公”经费财政拨款支出情况表"</f>
        <v>2026年部门“三公”经费财政拨款支出情况表</v>
      </c>
    </row>
    <row r="3" ht="21" customHeight="1" spans="1:5">
      <c r="A3" s="155" t="str">
        <f>"单位名称："&amp;"昆明经济技术开发区第一中学"</f>
        <v>单位名称：昆明经济技术开发区第一中学</v>
      </c>
      <c r="E3" s="153" t="s">
        <v>0</v>
      </c>
    </row>
    <row r="4" ht="20.25" customHeight="1" spans="1:5">
      <c r="A4" s="8" t="s">
        <v>159</v>
      </c>
      <c r="B4" s="8" t="s">
        <v>160</v>
      </c>
      <c r="C4" s="8" t="s">
        <v>161</v>
      </c>
      <c r="D4" s="110" t="s">
        <v>162</v>
      </c>
      <c r="E4" s="112"/>
    </row>
    <row r="5" ht="37.5" customHeight="1" spans="1:5">
      <c r="A5" s="156"/>
      <c r="B5" s="156"/>
      <c r="C5" s="156"/>
      <c r="D5" s="119" t="s">
        <v>163</v>
      </c>
      <c r="E5" s="119" t="s">
        <v>164</v>
      </c>
    </row>
    <row r="6" ht="17.25" customHeight="1" spans="1:5">
      <c r="A6" s="157" t="s">
        <v>49</v>
      </c>
      <c r="B6" s="21">
        <v>23600</v>
      </c>
      <c r="C6" s="21">
        <v>23600</v>
      </c>
      <c r="D6" s="21">
        <f t="shared" ref="D6:D11" si="0">B6-C6</f>
        <v>0</v>
      </c>
      <c r="E6" s="158">
        <f t="shared" ref="E6:E11" si="1">IF(C6=0,0,D6/C6)</f>
        <v>0</v>
      </c>
    </row>
    <row r="7" ht="17.25" customHeight="1" spans="1:5">
      <c r="A7" s="159" t="s">
        <v>165</v>
      </c>
      <c r="B7" s="21"/>
      <c r="C7" s="21"/>
      <c r="D7" s="21">
        <f t="shared" si="0"/>
        <v>0</v>
      </c>
      <c r="E7" s="158">
        <f t="shared" si="1"/>
        <v>0</v>
      </c>
    </row>
    <row r="8" ht="17.25" customHeight="1" spans="1:5">
      <c r="A8" s="159" t="s">
        <v>166</v>
      </c>
      <c r="B8" s="21"/>
      <c r="C8" s="21"/>
      <c r="D8" s="21">
        <f t="shared" si="0"/>
        <v>0</v>
      </c>
      <c r="E8" s="158">
        <f t="shared" si="1"/>
        <v>0</v>
      </c>
    </row>
    <row r="9" ht="17.25" customHeight="1" spans="1:5">
      <c r="A9" s="159" t="s">
        <v>167</v>
      </c>
      <c r="B9" s="21">
        <v>23600</v>
      </c>
      <c r="C9" s="21">
        <v>23600</v>
      </c>
      <c r="D9" s="21">
        <f t="shared" si="0"/>
        <v>0</v>
      </c>
      <c r="E9" s="158">
        <f t="shared" si="1"/>
        <v>0</v>
      </c>
    </row>
    <row r="10" ht="17.25" customHeight="1" spans="1:5">
      <c r="A10" s="159" t="s">
        <v>168</v>
      </c>
      <c r="B10" s="21">
        <v>23600</v>
      </c>
      <c r="C10" s="21">
        <v>23600</v>
      </c>
      <c r="D10" s="21">
        <f t="shared" si="0"/>
        <v>0</v>
      </c>
      <c r="E10" s="158">
        <f t="shared" si="1"/>
        <v>0</v>
      </c>
    </row>
    <row r="11" ht="17.25" customHeight="1" spans="1:5">
      <c r="A11" s="159" t="s">
        <v>169</v>
      </c>
      <c r="B11" s="21"/>
      <c r="C11" s="21"/>
      <c r="D11" s="21">
        <f t="shared" si="0"/>
        <v>0</v>
      </c>
      <c r="E11" s="158">
        <f t="shared" si="1"/>
        <v>0</v>
      </c>
    </row>
    <row r="12" ht="47.25" customHeight="1" spans="1:5">
      <c r="A12" s="160" t="s">
        <v>170</v>
      </c>
      <c r="B12" s="161"/>
      <c r="C12" s="161"/>
      <c r="D12" s="161"/>
      <c r="E12" s="162"/>
    </row>
  </sheetData>
  <mergeCells count="8">
    <mergeCell ref="A1:E1"/>
    <mergeCell ref="A2:E2"/>
    <mergeCell ref="A3:C3"/>
    <mergeCell ref="D4:E4"/>
    <mergeCell ref="A12:E12"/>
    <mergeCell ref="A4:A5"/>
    <mergeCell ref="B4:B5"/>
    <mergeCell ref="C4:C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C23" sqref="C23"/>
    </sheetView>
  </sheetViews>
  <sheetFormatPr defaultColWidth="8.62962962962963" defaultRowHeight="12.75" customHeight="1" outlineLevelCol="4"/>
  <cols>
    <col min="1" max="1" width="14.6296296296296" customWidth="1"/>
    <col min="2" max="2" width="33.3796296296296" customWidth="1"/>
    <col min="3" max="3" width="26.75" customWidth="1"/>
    <col min="4" max="4" width="30.1296296296296" customWidth="1"/>
    <col min="5" max="5" width="30.8796296296296" customWidth="1"/>
  </cols>
  <sheetData>
    <row r="1" ht="17.25" customHeight="1" spans="1:5">
      <c r="A1" s="148"/>
    </row>
    <row r="2" ht="41.25" customHeight="1" spans="1:5">
      <c r="A2" s="95" t="str">
        <f>"2026"&amp;"年部门政府性基金预算支出预算表"</f>
        <v>2026年部门政府性基金预算支出预算表</v>
      </c>
    </row>
    <row r="3" ht="17.25" customHeight="1" spans="1:5">
      <c r="A3" s="96" t="str">
        <f>"单位名称："&amp;"昆明经济技术开发区第一中学"</f>
        <v>单位名称：昆明经济技术开发区第一中学</v>
      </c>
      <c r="C3" s="148"/>
      <c r="E3" s="149" t="s">
        <v>0</v>
      </c>
    </row>
    <row r="4" ht="21.75" customHeight="1" spans="1:5">
      <c r="A4" s="110" t="s">
        <v>154</v>
      </c>
      <c r="B4" s="112"/>
      <c r="C4" s="110" t="s">
        <v>171</v>
      </c>
      <c r="D4" s="111"/>
      <c r="E4" s="112"/>
    </row>
    <row r="5" ht="29.25" customHeight="1" spans="1:5">
      <c r="A5" s="150" t="s">
        <v>64</v>
      </c>
      <c r="B5" s="150" t="s">
        <v>65</v>
      </c>
      <c r="C5" s="119" t="s">
        <v>49</v>
      </c>
      <c r="D5" s="119" t="s">
        <v>67</v>
      </c>
      <c r="E5" s="119" t="s">
        <v>68</v>
      </c>
    </row>
    <row r="6" ht="15" customHeight="1" spans="1:5">
      <c r="A6" s="151">
        <v>1</v>
      </c>
      <c r="B6" s="151">
        <v>2</v>
      </c>
      <c r="C6" s="151">
        <v>3</v>
      </c>
      <c r="D6" s="151">
        <v>4</v>
      </c>
      <c r="E6" s="151">
        <v>5</v>
      </c>
    </row>
    <row r="7" ht="20.25" customHeight="1" spans="1:5">
      <c r="A7" s="25"/>
      <c r="B7" s="25"/>
      <c r="C7" s="21"/>
      <c r="D7" s="21"/>
      <c r="E7" s="21"/>
    </row>
    <row r="8" ht="18.75" customHeight="1" spans="1:5">
      <c r="A8" s="152" t="s">
        <v>49</v>
      </c>
      <c r="B8" s="152"/>
      <c r="C8" s="21"/>
      <c r="D8" s="21"/>
      <c r="E8" s="134"/>
    </row>
    <row r="10" customHeight="1" spans="1:5">
      <c r="A10" s="66" t="s">
        <v>172</v>
      </c>
    </row>
  </sheetData>
  <mergeCells count="6">
    <mergeCell ref="A1:E1"/>
    <mergeCell ref="A2:E2"/>
    <mergeCell ref="A3:B3"/>
    <mergeCell ref="A4:B4"/>
    <mergeCell ref="C4:E4"/>
    <mergeCell ref="A8: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34"/>
  <sheetViews>
    <sheetView showGridLines="0" showZeros="0" workbookViewId="0">
      <selection activeCell="C15" sqref="C15"/>
    </sheetView>
  </sheetViews>
  <sheetFormatPr defaultColWidth="8.62962962962963" defaultRowHeight="12.75" customHeight="1"/>
  <cols>
    <col min="1" max="1" width="57.3796296296296" customWidth="1"/>
    <col min="2" max="2" width="28.8796296296296" customWidth="1"/>
    <col min="3" max="3" width="28.75" customWidth="1"/>
    <col min="4" max="4" width="33.75" customWidth="1"/>
    <col min="5" max="5" width="20.6296296296296" customWidth="1"/>
    <col min="6" max="6" width="33" customWidth="1"/>
    <col min="7" max="10" width="20.75" customWidth="1"/>
    <col min="11" max="24" width="25.3796296296296" customWidth="1"/>
  </cols>
  <sheetData>
    <row r="1" ht="17.25" customHeight="1"/>
    <row r="2" ht="41.25" customHeight="1" spans="1:24">
      <c r="A2" s="139" t="str">
        <f>"2026"&amp;"年部门预算基本支出明细表"</f>
        <v>2026年部门预算基本支出明细表</v>
      </c>
      <c r="B2" s="139"/>
      <c r="C2" s="139"/>
      <c r="D2" s="139"/>
      <c r="E2" s="139"/>
      <c r="F2" s="139"/>
      <c r="G2" s="139"/>
      <c r="H2" s="139" t="s">
        <v>173</v>
      </c>
      <c r="I2" s="139"/>
      <c r="J2" s="139"/>
      <c r="K2" s="139"/>
      <c r="L2" s="139"/>
      <c r="M2" s="139"/>
      <c r="N2" s="139"/>
      <c r="O2" s="139"/>
      <c r="P2" s="139"/>
      <c r="Q2" s="139"/>
      <c r="R2" s="139"/>
      <c r="S2" s="139"/>
      <c r="T2" s="139"/>
      <c r="U2" s="139"/>
      <c r="V2" s="139"/>
      <c r="W2" s="139"/>
      <c r="X2" s="139"/>
    </row>
    <row r="3" ht="17.25" customHeight="1" spans="1:24">
      <c r="A3" s="140" t="str">
        <f>"单位名称："&amp;"昆明经济技术开发区第一中学"</f>
        <v>单位名称：昆明经济技术开发区第一中学</v>
      </c>
      <c r="M3" s="141"/>
      <c r="N3" s="141"/>
      <c r="O3" s="141"/>
      <c r="P3" s="141"/>
      <c r="Q3" s="141"/>
      <c r="R3" s="141"/>
      <c r="S3" s="141"/>
      <c r="T3" s="141"/>
      <c r="U3" s="141"/>
      <c r="V3" s="141"/>
      <c r="W3" s="141"/>
      <c r="X3" s="141" t="s">
        <v>0</v>
      </c>
    </row>
    <row r="4" ht="23.25" customHeight="1" spans="1:24">
      <c r="A4" s="142" t="s">
        <v>174</v>
      </c>
      <c r="B4" s="142" t="s">
        <v>175</v>
      </c>
      <c r="C4" s="142" t="s">
        <v>176</v>
      </c>
      <c r="D4" s="143" t="s">
        <v>177</v>
      </c>
      <c r="E4" s="143" t="s">
        <v>178</v>
      </c>
      <c r="F4" s="143" t="s">
        <v>179</v>
      </c>
      <c r="G4" s="143" t="s">
        <v>180</v>
      </c>
      <c r="H4" s="143" t="s">
        <v>181</v>
      </c>
      <c r="I4" s="143" t="s">
        <v>182</v>
      </c>
      <c r="J4" s="143" t="s">
        <v>183</v>
      </c>
      <c r="K4" s="144" t="s">
        <v>49</v>
      </c>
      <c r="L4" s="144" t="s">
        <v>184</v>
      </c>
      <c r="M4" s="144"/>
      <c r="N4" s="144"/>
      <c r="O4" s="144" t="s">
        <v>185</v>
      </c>
      <c r="P4" s="144"/>
      <c r="Q4" s="144"/>
      <c r="R4" s="143" t="s">
        <v>55</v>
      </c>
      <c r="S4" s="144" t="s">
        <v>56</v>
      </c>
      <c r="T4" s="144"/>
      <c r="U4" s="144"/>
      <c r="V4" s="144"/>
      <c r="W4" s="144"/>
      <c r="X4" s="144"/>
    </row>
    <row r="5" ht="41.25" customHeight="1" spans="1:24">
      <c r="A5" s="142"/>
      <c r="B5" s="142"/>
      <c r="C5" s="142"/>
      <c r="D5" s="143"/>
      <c r="E5" s="143"/>
      <c r="F5" s="143"/>
      <c r="G5" s="143"/>
      <c r="H5" s="143"/>
      <c r="I5" s="144"/>
      <c r="J5" s="144"/>
      <c r="K5" s="144"/>
      <c r="L5" s="144" t="s">
        <v>52</v>
      </c>
      <c r="M5" s="143" t="s">
        <v>53</v>
      </c>
      <c r="N5" s="143" t="s">
        <v>54</v>
      </c>
      <c r="O5" s="143" t="s">
        <v>52</v>
      </c>
      <c r="P5" s="143" t="s">
        <v>53</v>
      </c>
      <c r="Q5" s="143" t="s">
        <v>54</v>
      </c>
      <c r="R5" s="143"/>
      <c r="S5" s="143" t="s">
        <v>51</v>
      </c>
      <c r="T5" s="143" t="s">
        <v>57</v>
      </c>
      <c r="U5" s="144" t="s">
        <v>59</v>
      </c>
      <c r="V5" s="143" t="s">
        <v>60</v>
      </c>
      <c r="W5" s="143" t="s">
        <v>58</v>
      </c>
      <c r="X5" s="143" t="s">
        <v>61</v>
      </c>
    </row>
    <row r="6" ht="17.25" customHeight="1" spans="1:24">
      <c r="A6" s="145">
        <v>1</v>
      </c>
      <c r="B6" s="145">
        <v>2</v>
      </c>
      <c r="C6" s="145">
        <v>3</v>
      </c>
      <c r="D6" s="145">
        <v>4</v>
      </c>
      <c r="E6" s="145">
        <v>5</v>
      </c>
      <c r="F6" s="145">
        <v>6</v>
      </c>
      <c r="G6" s="145">
        <v>7</v>
      </c>
      <c r="H6" s="145">
        <v>8</v>
      </c>
      <c r="I6" s="145">
        <v>9</v>
      </c>
      <c r="J6" s="145">
        <v>10</v>
      </c>
      <c r="K6" s="145">
        <v>11</v>
      </c>
      <c r="L6" s="145">
        <v>12</v>
      </c>
      <c r="M6" s="145">
        <v>13</v>
      </c>
      <c r="N6" s="145">
        <v>14</v>
      </c>
      <c r="O6" s="145">
        <v>15</v>
      </c>
      <c r="P6" s="145">
        <v>16</v>
      </c>
      <c r="Q6" s="145">
        <v>17</v>
      </c>
      <c r="R6" s="145">
        <v>18</v>
      </c>
      <c r="S6" s="145">
        <v>19</v>
      </c>
      <c r="T6" s="145">
        <v>20</v>
      </c>
      <c r="U6" s="145">
        <v>21</v>
      </c>
      <c r="V6" s="145">
        <v>22</v>
      </c>
      <c r="W6" s="145">
        <v>23</v>
      </c>
      <c r="X6" s="145">
        <v>24</v>
      </c>
    </row>
    <row r="7" ht="19.5" customHeight="1" spans="1:24">
      <c r="A7" s="146" t="s">
        <v>186</v>
      </c>
      <c r="B7" s="146" t="s">
        <v>63</v>
      </c>
      <c r="C7" s="146" t="s">
        <v>187</v>
      </c>
      <c r="D7" s="146" t="s">
        <v>188</v>
      </c>
      <c r="E7" s="146" t="s">
        <v>97</v>
      </c>
      <c r="F7" s="146" t="s">
        <v>98</v>
      </c>
      <c r="G7" s="146" t="s">
        <v>189</v>
      </c>
      <c r="H7" s="146" t="s">
        <v>190</v>
      </c>
      <c r="I7" s="146" t="s">
        <v>191</v>
      </c>
      <c r="J7" s="146" t="s">
        <v>192</v>
      </c>
      <c r="K7" s="147">
        <v>4595172</v>
      </c>
      <c r="L7" s="147">
        <v>4595172</v>
      </c>
      <c r="M7" s="147"/>
      <c r="N7" s="147"/>
      <c r="O7" s="147"/>
      <c r="P7" s="147"/>
      <c r="Q7" s="147"/>
      <c r="R7" s="147"/>
      <c r="S7" s="147"/>
      <c r="T7" s="147"/>
      <c r="U7" s="147"/>
      <c r="V7" s="147"/>
      <c r="W7" s="147"/>
      <c r="X7" s="147"/>
    </row>
    <row r="8" ht="19.5" customHeight="1" spans="1:24">
      <c r="A8" s="146" t="s">
        <v>186</v>
      </c>
      <c r="B8" s="146" t="s">
        <v>63</v>
      </c>
      <c r="C8" s="146" t="s">
        <v>187</v>
      </c>
      <c r="D8" s="146" t="s">
        <v>193</v>
      </c>
      <c r="E8" s="146" t="s">
        <v>97</v>
      </c>
      <c r="F8" s="146" t="s">
        <v>98</v>
      </c>
      <c r="G8" s="146" t="s">
        <v>194</v>
      </c>
      <c r="H8" s="146" t="s">
        <v>195</v>
      </c>
      <c r="I8" s="146" t="s">
        <v>191</v>
      </c>
      <c r="J8" s="146" t="s">
        <v>192</v>
      </c>
      <c r="K8" s="147">
        <v>5472</v>
      </c>
      <c r="L8" s="147">
        <v>5472</v>
      </c>
      <c r="M8" s="147"/>
      <c r="N8" s="147"/>
      <c r="O8" s="147"/>
      <c r="P8" s="147"/>
      <c r="Q8" s="147"/>
      <c r="R8" s="147"/>
      <c r="S8" s="147"/>
      <c r="T8" s="147"/>
      <c r="U8" s="147"/>
      <c r="V8" s="147"/>
      <c r="W8" s="147"/>
      <c r="X8" s="147"/>
    </row>
    <row r="9" ht="19.5" customHeight="1" spans="1:24">
      <c r="A9" s="146" t="s">
        <v>186</v>
      </c>
      <c r="B9" s="146" t="s">
        <v>63</v>
      </c>
      <c r="C9" s="146" t="s">
        <v>187</v>
      </c>
      <c r="D9" s="146" t="s">
        <v>196</v>
      </c>
      <c r="E9" s="146" t="s">
        <v>97</v>
      </c>
      <c r="F9" s="146" t="s">
        <v>98</v>
      </c>
      <c r="G9" s="146" t="s">
        <v>197</v>
      </c>
      <c r="H9" s="146" t="s">
        <v>198</v>
      </c>
      <c r="I9" s="146" t="s">
        <v>191</v>
      </c>
      <c r="J9" s="146" t="s">
        <v>192</v>
      </c>
      <c r="K9" s="147">
        <v>382931</v>
      </c>
      <c r="L9" s="147">
        <v>382931</v>
      </c>
      <c r="M9" s="147"/>
      <c r="N9" s="147"/>
      <c r="O9" s="147"/>
      <c r="P9" s="147"/>
      <c r="Q9" s="147"/>
      <c r="R9" s="147"/>
      <c r="S9" s="147"/>
      <c r="T9" s="147"/>
      <c r="U9" s="147"/>
      <c r="V9" s="147"/>
      <c r="W9" s="147"/>
      <c r="X9" s="147"/>
    </row>
    <row r="10" ht="19.5" customHeight="1" spans="1:24">
      <c r="A10" s="146" t="s">
        <v>186</v>
      </c>
      <c r="B10" s="146" t="s">
        <v>63</v>
      </c>
      <c r="C10" s="146" t="s">
        <v>187</v>
      </c>
      <c r="D10" s="146" t="s">
        <v>199</v>
      </c>
      <c r="E10" s="146" t="s">
        <v>97</v>
      </c>
      <c r="F10" s="146" t="s">
        <v>98</v>
      </c>
      <c r="G10" s="146" t="s">
        <v>197</v>
      </c>
      <c r="H10" s="146" t="s">
        <v>198</v>
      </c>
      <c r="I10" s="146" t="s">
        <v>191</v>
      </c>
      <c r="J10" s="146" t="s">
        <v>192</v>
      </c>
      <c r="K10" s="147">
        <v>25500</v>
      </c>
      <c r="L10" s="147">
        <v>25500</v>
      </c>
      <c r="M10" s="147"/>
      <c r="N10" s="147"/>
      <c r="O10" s="147"/>
      <c r="P10" s="147"/>
      <c r="Q10" s="147"/>
      <c r="R10" s="147"/>
      <c r="S10" s="147"/>
      <c r="T10" s="147"/>
      <c r="U10" s="147"/>
      <c r="V10" s="147"/>
      <c r="W10" s="147"/>
      <c r="X10" s="147"/>
    </row>
    <row r="11" ht="19.5" customHeight="1" spans="1:24">
      <c r="A11" s="146" t="s">
        <v>186</v>
      </c>
      <c r="B11" s="146" t="s">
        <v>63</v>
      </c>
      <c r="C11" s="146" t="s">
        <v>187</v>
      </c>
      <c r="D11" s="146" t="s">
        <v>200</v>
      </c>
      <c r="E11" s="146" t="s">
        <v>97</v>
      </c>
      <c r="F11" s="146" t="s">
        <v>98</v>
      </c>
      <c r="G11" s="146" t="s">
        <v>201</v>
      </c>
      <c r="H11" s="146" t="s">
        <v>200</v>
      </c>
      <c r="I11" s="146" t="s">
        <v>191</v>
      </c>
      <c r="J11" s="146" t="s">
        <v>192</v>
      </c>
      <c r="K11" s="147">
        <v>2900064</v>
      </c>
      <c r="L11" s="147">
        <v>2900064</v>
      </c>
      <c r="M11" s="147"/>
      <c r="N11" s="147"/>
      <c r="O11" s="147"/>
      <c r="P11" s="147"/>
      <c r="Q11" s="147"/>
      <c r="R11" s="147"/>
      <c r="S11" s="147"/>
      <c r="T11" s="147"/>
      <c r="U11" s="147"/>
      <c r="V11" s="147"/>
      <c r="W11" s="147"/>
      <c r="X11" s="147"/>
    </row>
    <row r="12" ht="19.5" customHeight="1" spans="1:24">
      <c r="A12" s="146" t="s">
        <v>186</v>
      </c>
      <c r="B12" s="146" t="s">
        <v>63</v>
      </c>
      <c r="C12" s="146" t="s">
        <v>202</v>
      </c>
      <c r="D12" s="146" t="s">
        <v>202</v>
      </c>
      <c r="E12" s="146" t="s">
        <v>97</v>
      </c>
      <c r="F12" s="146" t="s">
        <v>98</v>
      </c>
      <c r="G12" s="146" t="s">
        <v>201</v>
      </c>
      <c r="H12" s="146" t="s">
        <v>200</v>
      </c>
      <c r="I12" s="146" t="s">
        <v>191</v>
      </c>
      <c r="J12" s="146" t="s">
        <v>192</v>
      </c>
      <c r="K12" s="147">
        <v>748188</v>
      </c>
      <c r="L12" s="147">
        <v>748188</v>
      </c>
      <c r="M12" s="147"/>
      <c r="N12" s="147"/>
      <c r="O12" s="147"/>
      <c r="P12" s="147"/>
      <c r="Q12" s="147"/>
      <c r="R12" s="147"/>
      <c r="S12" s="147"/>
      <c r="T12" s="147"/>
      <c r="U12" s="147"/>
      <c r="V12" s="147"/>
      <c r="W12" s="147"/>
      <c r="X12" s="147"/>
    </row>
    <row r="13" ht="19.5" customHeight="1" spans="1:24">
      <c r="A13" s="146" t="s">
        <v>186</v>
      </c>
      <c r="B13" s="146" t="s">
        <v>63</v>
      </c>
      <c r="C13" s="146" t="s">
        <v>203</v>
      </c>
      <c r="D13" s="146" t="s">
        <v>203</v>
      </c>
      <c r="E13" s="146" t="s">
        <v>97</v>
      </c>
      <c r="F13" s="146" t="s">
        <v>98</v>
      </c>
      <c r="G13" s="146" t="s">
        <v>204</v>
      </c>
      <c r="H13" s="146" t="s">
        <v>205</v>
      </c>
      <c r="I13" s="146" t="s">
        <v>206</v>
      </c>
      <c r="J13" s="146" t="s">
        <v>207</v>
      </c>
      <c r="K13" s="147">
        <v>123000</v>
      </c>
      <c r="L13" s="147">
        <v>123000</v>
      </c>
      <c r="M13" s="147"/>
      <c r="N13" s="147"/>
      <c r="O13" s="147"/>
      <c r="P13" s="147"/>
      <c r="Q13" s="147"/>
      <c r="R13" s="147"/>
      <c r="S13" s="147"/>
      <c r="T13" s="147"/>
      <c r="U13" s="147"/>
      <c r="V13" s="147"/>
      <c r="W13" s="147"/>
      <c r="X13" s="147"/>
    </row>
    <row r="14" ht="19.5" customHeight="1" spans="1:24">
      <c r="A14" s="146" t="s">
        <v>186</v>
      </c>
      <c r="B14" s="146" t="s">
        <v>63</v>
      </c>
      <c r="C14" s="146" t="s">
        <v>208</v>
      </c>
      <c r="D14" s="146" t="s">
        <v>208</v>
      </c>
      <c r="E14" s="146" t="s">
        <v>97</v>
      </c>
      <c r="F14" s="146" t="s">
        <v>98</v>
      </c>
      <c r="G14" s="146" t="s">
        <v>204</v>
      </c>
      <c r="H14" s="146" t="s">
        <v>205</v>
      </c>
      <c r="I14" s="146" t="s">
        <v>206</v>
      </c>
      <c r="J14" s="146" t="s">
        <v>207</v>
      </c>
      <c r="K14" s="147">
        <v>154031.22</v>
      </c>
      <c r="L14" s="147">
        <v>154031.22</v>
      </c>
      <c r="M14" s="147"/>
      <c r="N14" s="147"/>
      <c r="O14" s="147"/>
      <c r="P14" s="147"/>
      <c r="Q14" s="147"/>
      <c r="R14" s="147"/>
      <c r="S14" s="147"/>
      <c r="T14" s="147"/>
      <c r="U14" s="147"/>
      <c r="V14" s="147"/>
      <c r="W14" s="147"/>
      <c r="X14" s="147"/>
    </row>
    <row r="15" ht="19.5" customHeight="1" spans="1:24">
      <c r="A15" s="146" t="s">
        <v>186</v>
      </c>
      <c r="B15" s="146" t="s">
        <v>63</v>
      </c>
      <c r="C15" s="146" t="s">
        <v>209</v>
      </c>
      <c r="D15" s="146" t="s">
        <v>209</v>
      </c>
      <c r="E15" s="146" t="s">
        <v>97</v>
      </c>
      <c r="F15" s="146" t="s">
        <v>98</v>
      </c>
      <c r="G15" s="146" t="s">
        <v>201</v>
      </c>
      <c r="H15" s="146" t="s">
        <v>200</v>
      </c>
      <c r="I15" s="146" t="s">
        <v>191</v>
      </c>
      <c r="J15" s="146" t="s">
        <v>192</v>
      </c>
      <c r="K15" s="147">
        <v>1366896</v>
      </c>
      <c r="L15" s="147">
        <v>1366896</v>
      </c>
      <c r="M15" s="147"/>
      <c r="N15" s="147"/>
      <c r="O15" s="147"/>
      <c r="P15" s="147"/>
      <c r="Q15" s="147"/>
      <c r="R15" s="147"/>
      <c r="S15" s="147"/>
      <c r="T15" s="147"/>
      <c r="U15" s="147"/>
      <c r="V15" s="147"/>
      <c r="W15" s="147"/>
      <c r="X15" s="147"/>
    </row>
    <row r="16" ht="19.5" customHeight="1" spans="1:24">
      <c r="A16" s="146" t="s">
        <v>186</v>
      </c>
      <c r="B16" s="146" t="s">
        <v>63</v>
      </c>
      <c r="C16" s="146" t="s">
        <v>210</v>
      </c>
      <c r="D16" s="146" t="s">
        <v>210</v>
      </c>
      <c r="E16" s="146" t="s">
        <v>97</v>
      </c>
      <c r="F16" s="146" t="s">
        <v>98</v>
      </c>
      <c r="G16" s="146" t="s">
        <v>211</v>
      </c>
      <c r="H16" s="146" t="s">
        <v>212</v>
      </c>
      <c r="I16" s="146" t="s">
        <v>206</v>
      </c>
      <c r="J16" s="146" t="s">
        <v>207</v>
      </c>
      <c r="K16" s="147">
        <v>55362.72</v>
      </c>
      <c r="L16" s="147">
        <v>55362.72</v>
      </c>
      <c r="M16" s="147"/>
      <c r="N16" s="147"/>
      <c r="O16" s="147"/>
      <c r="P16" s="147"/>
      <c r="Q16" s="147"/>
      <c r="R16" s="147"/>
      <c r="S16" s="147"/>
      <c r="T16" s="147"/>
      <c r="U16" s="147"/>
      <c r="V16" s="147"/>
      <c r="W16" s="147"/>
      <c r="X16" s="147"/>
    </row>
    <row r="17" ht="19.5" customHeight="1" spans="1:24">
      <c r="A17" s="146" t="s">
        <v>186</v>
      </c>
      <c r="B17" s="146" t="s">
        <v>63</v>
      </c>
      <c r="C17" s="146" t="s">
        <v>212</v>
      </c>
      <c r="D17" s="146" t="s">
        <v>212</v>
      </c>
      <c r="E17" s="146" t="s">
        <v>97</v>
      </c>
      <c r="F17" s="146" t="s">
        <v>98</v>
      </c>
      <c r="G17" s="146" t="s">
        <v>211</v>
      </c>
      <c r="H17" s="146" t="s">
        <v>212</v>
      </c>
      <c r="I17" s="146" t="s">
        <v>206</v>
      </c>
      <c r="J17" s="146" t="s">
        <v>207</v>
      </c>
      <c r="K17" s="147">
        <v>150012.24</v>
      </c>
      <c r="L17" s="147">
        <v>150012.24</v>
      </c>
      <c r="M17" s="147"/>
      <c r="N17" s="147"/>
      <c r="O17" s="147"/>
      <c r="P17" s="147"/>
      <c r="Q17" s="147"/>
      <c r="R17" s="147"/>
      <c r="S17" s="147"/>
      <c r="T17" s="147"/>
      <c r="U17" s="147"/>
      <c r="V17" s="147"/>
      <c r="W17" s="147"/>
      <c r="X17" s="147"/>
    </row>
    <row r="18" ht="19.5" customHeight="1" spans="1:24">
      <c r="A18" s="146" t="s">
        <v>186</v>
      </c>
      <c r="B18" s="146" t="s">
        <v>63</v>
      </c>
      <c r="C18" s="146" t="s">
        <v>213</v>
      </c>
      <c r="D18" s="146" t="s">
        <v>214</v>
      </c>
      <c r="E18" s="146" t="s">
        <v>105</v>
      </c>
      <c r="F18" s="146" t="s">
        <v>106</v>
      </c>
      <c r="G18" s="146" t="s">
        <v>215</v>
      </c>
      <c r="H18" s="146" t="s">
        <v>216</v>
      </c>
      <c r="I18" s="146" t="s">
        <v>191</v>
      </c>
      <c r="J18" s="146" t="s">
        <v>192</v>
      </c>
      <c r="K18" s="147">
        <v>1580743.68</v>
      </c>
      <c r="L18" s="147">
        <v>1580743.68</v>
      </c>
      <c r="M18" s="147"/>
      <c r="N18" s="147"/>
      <c r="O18" s="147"/>
      <c r="P18" s="147"/>
      <c r="Q18" s="147"/>
      <c r="R18" s="147"/>
      <c r="S18" s="147"/>
      <c r="T18" s="147"/>
      <c r="U18" s="147"/>
      <c r="V18" s="147"/>
      <c r="W18" s="147"/>
      <c r="X18" s="147"/>
    </row>
    <row r="19" ht="19.5" customHeight="1" spans="1:24">
      <c r="A19" s="146" t="s">
        <v>186</v>
      </c>
      <c r="B19" s="146" t="s">
        <v>63</v>
      </c>
      <c r="C19" s="146" t="s">
        <v>213</v>
      </c>
      <c r="D19" s="146" t="s">
        <v>217</v>
      </c>
      <c r="E19" s="146" t="s">
        <v>107</v>
      </c>
      <c r="F19" s="146" t="s">
        <v>108</v>
      </c>
      <c r="G19" s="146" t="s">
        <v>218</v>
      </c>
      <c r="H19" s="146" t="s">
        <v>217</v>
      </c>
      <c r="I19" s="146" t="s">
        <v>191</v>
      </c>
      <c r="J19" s="146" t="s">
        <v>192</v>
      </c>
      <c r="K19" s="147">
        <v>790371.84</v>
      </c>
      <c r="L19" s="147">
        <v>790371.84</v>
      </c>
      <c r="M19" s="147"/>
      <c r="N19" s="147"/>
      <c r="O19" s="147"/>
      <c r="P19" s="147"/>
      <c r="Q19" s="147"/>
      <c r="R19" s="147"/>
      <c r="S19" s="147"/>
      <c r="T19" s="147"/>
      <c r="U19" s="147"/>
      <c r="V19" s="147"/>
      <c r="W19" s="147"/>
      <c r="X19" s="147"/>
    </row>
    <row r="20" ht="19.5" customHeight="1" spans="1:24">
      <c r="A20" s="146" t="s">
        <v>186</v>
      </c>
      <c r="B20" s="146" t="s">
        <v>63</v>
      </c>
      <c r="C20" s="146" t="s">
        <v>213</v>
      </c>
      <c r="D20" s="146" t="s">
        <v>219</v>
      </c>
      <c r="E20" s="146" t="s">
        <v>113</v>
      </c>
      <c r="F20" s="146" t="s">
        <v>114</v>
      </c>
      <c r="G20" s="146" t="s">
        <v>220</v>
      </c>
      <c r="H20" s="146" t="s">
        <v>219</v>
      </c>
      <c r="I20" s="146" t="s">
        <v>191</v>
      </c>
      <c r="J20" s="146" t="s">
        <v>192</v>
      </c>
      <c r="K20" s="147">
        <v>1744457.88</v>
      </c>
      <c r="L20" s="147">
        <v>1744457.88</v>
      </c>
      <c r="M20" s="147"/>
      <c r="N20" s="147"/>
      <c r="O20" s="147"/>
      <c r="P20" s="147"/>
      <c r="Q20" s="147"/>
      <c r="R20" s="147"/>
      <c r="S20" s="147"/>
      <c r="T20" s="147"/>
      <c r="U20" s="147"/>
      <c r="V20" s="147"/>
      <c r="W20" s="147"/>
      <c r="X20" s="147"/>
    </row>
    <row r="21" ht="19.5" customHeight="1" spans="1:24">
      <c r="A21" s="146" t="s">
        <v>186</v>
      </c>
      <c r="B21" s="146" t="s">
        <v>63</v>
      </c>
      <c r="C21" s="146" t="s">
        <v>213</v>
      </c>
      <c r="D21" s="146" t="s">
        <v>221</v>
      </c>
      <c r="E21" s="146" t="s">
        <v>97</v>
      </c>
      <c r="F21" s="146" t="s">
        <v>98</v>
      </c>
      <c r="G21" s="146" t="s">
        <v>222</v>
      </c>
      <c r="H21" s="146" t="s">
        <v>223</v>
      </c>
      <c r="I21" s="146" t="s">
        <v>191</v>
      </c>
      <c r="J21" s="146" t="s">
        <v>192</v>
      </c>
      <c r="K21" s="147">
        <v>39519</v>
      </c>
      <c r="L21" s="147">
        <v>39519</v>
      </c>
      <c r="M21" s="147"/>
      <c r="N21" s="147"/>
      <c r="O21" s="147"/>
      <c r="P21" s="147"/>
      <c r="Q21" s="147"/>
      <c r="R21" s="147"/>
      <c r="S21" s="147"/>
      <c r="T21" s="147"/>
      <c r="U21" s="147"/>
      <c r="V21" s="147"/>
      <c r="W21" s="147"/>
      <c r="X21" s="147"/>
    </row>
    <row r="22" ht="19.5" customHeight="1" spans="1:24">
      <c r="A22" s="146" t="s">
        <v>186</v>
      </c>
      <c r="B22" s="146" t="s">
        <v>63</v>
      </c>
      <c r="C22" s="146" t="s">
        <v>213</v>
      </c>
      <c r="D22" s="146" t="s">
        <v>224</v>
      </c>
      <c r="E22" s="146" t="s">
        <v>97</v>
      </c>
      <c r="F22" s="146" t="s">
        <v>98</v>
      </c>
      <c r="G22" s="146" t="s">
        <v>222</v>
      </c>
      <c r="H22" s="146" t="s">
        <v>223</v>
      </c>
      <c r="I22" s="146" t="s">
        <v>191</v>
      </c>
      <c r="J22" s="146" t="s">
        <v>192</v>
      </c>
      <c r="K22" s="147">
        <v>48386.52</v>
      </c>
      <c r="L22" s="147">
        <v>48386.52</v>
      </c>
      <c r="M22" s="147"/>
      <c r="N22" s="147"/>
      <c r="O22" s="147"/>
      <c r="P22" s="147"/>
      <c r="Q22" s="147"/>
      <c r="R22" s="147"/>
      <c r="S22" s="147"/>
      <c r="T22" s="147"/>
      <c r="U22" s="147"/>
      <c r="V22" s="147"/>
      <c r="W22" s="147"/>
      <c r="X22" s="147"/>
    </row>
    <row r="23" ht="19.5" customHeight="1" spans="1:24">
      <c r="A23" s="146" t="s">
        <v>186</v>
      </c>
      <c r="B23" s="146" t="s">
        <v>63</v>
      </c>
      <c r="C23" s="146" t="s">
        <v>225</v>
      </c>
      <c r="D23" s="146" t="s">
        <v>226</v>
      </c>
      <c r="E23" s="146" t="s">
        <v>97</v>
      </c>
      <c r="F23" s="146" t="s">
        <v>98</v>
      </c>
      <c r="G23" s="146" t="s">
        <v>227</v>
      </c>
      <c r="H23" s="146" t="s">
        <v>228</v>
      </c>
      <c r="I23" s="146" t="s">
        <v>206</v>
      </c>
      <c r="J23" s="146" t="s">
        <v>207</v>
      </c>
      <c r="K23" s="147">
        <v>107400</v>
      </c>
      <c r="L23" s="147">
        <v>107400</v>
      </c>
      <c r="M23" s="147"/>
      <c r="N23" s="147"/>
      <c r="O23" s="147"/>
      <c r="P23" s="147"/>
      <c r="Q23" s="147"/>
      <c r="R23" s="147"/>
      <c r="S23" s="147"/>
      <c r="T23" s="147"/>
      <c r="U23" s="147"/>
      <c r="V23" s="147"/>
      <c r="W23" s="147"/>
      <c r="X23" s="147"/>
    </row>
    <row r="24" ht="19.5" customHeight="1" spans="1:24">
      <c r="A24" s="146" t="s">
        <v>186</v>
      </c>
      <c r="B24" s="146" t="s">
        <v>63</v>
      </c>
      <c r="C24" s="146" t="s">
        <v>225</v>
      </c>
      <c r="D24" s="146" t="s">
        <v>229</v>
      </c>
      <c r="E24" s="146" t="s">
        <v>97</v>
      </c>
      <c r="F24" s="146" t="s">
        <v>98</v>
      </c>
      <c r="G24" s="146" t="s">
        <v>204</v>
      </c>
      <c r="H24" s="146" t="s">
        <v>205</v>
      </c>
      <c r="I24" s="146" t="s">
        <v>206</v>
      </c>
      <c r="J24" s="146" t="s">
        <v>207</v>
      </c>
      <c r="K24" s="147">
        <v>213000</v>
      </c>
      <c r="L24" s="147">
        <v>213000</v>
      </c>
      <c r="M24" s="147"/>
      <c r="N24" s="147"/>
      <c r="O24" s="147"/>
      <c r="P24" s="147"/>
      <c r="Q24" s="147"/>
      <c r="R24" s="147"/>
      <c r="S24" s="147"/>
      <c r="T24" s="147"/>
      <c r="U24" s="147"/>
      <c r="V24" s="147"/>
      <c r="W24" s="147"/>
      <c r="X24" s="147"/>
    </row>
    <row r="25" ht="19.5" customHeight="1" spans="1:24">
      <c r="A25" s="146" t="s">
        <v>186</v>
      </c>
      <c r="B25" s="146" t="s">
        <v>63</v>
      </c>
      <c r="C25" s="146" t="s">
        <v>230</v>
      </c>
      <c r="D25" s="146" t="s">
        <v>231</v>
      </c>
      <c r="E25" s="146" t="s">
        <v>97</v>
      </c>
      <c r="F25" s="146" t="s">
        <v>98</v>
      </c>
      <c r="G25" s="146" t="s">
        <v>201</v>
      </c>
      <c r="H25" s="146" t="s">
        <v>200</v>
      </c>
      <c r="I25" s="146" t="s">
        <v>191</v>
      </c>
      <c r="J25" s="146" t="s">
        <v>192</v>
      </c>
      <c r="K25" s="147">
        <v>1431225</v>
      </c>
      <c r="L25" s="147">
        <v>1431225</v>
      </c>
      <c r="M25" s="147"/>
      <c r="N25" s="147"/>
      <c r="O25" s="147"/>
      <c r="P25" s="147"/>
      <c r="Q25" s="147"/>
      <c r="R25" s="147"/>
      <c r="S25" s="147"/>
      <c r="T25" s="147"/>
      <c r="U25" s="147"/>
      <c r="V25" s="147"/>
      <c r="W25" s="147"/>
      <c r="X25" s="147"/>
    </row>
    <row r="26" ht="19.5" customHeight="1" spans="1:24">
      <c r="A26" s="146" t="s">
        <v>186</v>
      </c>
      <c r="B26" s="146" t="s">
        <v>63</v>
      </c>
      <c r="C26" s="146" t="s">
        <v>232</v>
      </c>
      <c r="D26" s="146" t="s">
        <v>233</v>
      </c>
      <c r="E26" s="146" t="s">
        <v>97</v>
      </c>
      <c r="F26" s="146" t="s">
        <v>98</v>
      </c>
      <c r="G26" s="146" t="s">
        <v>234</v>
      </c>
      <c r="H26" s="146" t="s">
        <v>235</v>
      </c>
      <c r="I26" s="146" t="s">
        <v>206</v>
      </c>
      <c r="J26" s="146" t="s">
        <v>207</v>
      </c>
      <c r="K26" s="147">
        <v>4000</v>
      </c>
      <c r="L26" s="147">
        <v>4000</v>
      </c>
      <c r="M26" s="147"/>
      <c r="N26" s="147"/>
      <c r="O26" s="147"/>
      <c r="P26" s="147"/>
      <c r="Q26" s="147"/>
      <c r="R26" s="147"/>
      <c r="S26" s="147"/>
      <c r="T26" s="147"/>
      <c r="U26" s="147"/>
      <c r="V26" s="147"/>
      <c r="W26" s="147"/>
      <c r="X26" s="147"/>
    </row>
    <row r="27" ht="19.5" customHeight="1" spans="1:24">
      <c r="A27" s="146" t="s">
        <v>186</v>
      </c>
      <c r="B27" s="146" t="s">
        <v>63</v>
      </c>
      <c r="C27" s="146" t="s">
        <v>232</v>
      </c>
      <c r="D27" s="146" t="s">
        <v>236</v>
      </c>
      <c r="E27" s="146" t="s">
        <v>97</v>
      </c>
      <c r="F27" s="146" t="s">
        <v>98</v>
      </c>
      <c r="G27" s="146" t="s">
        <v>234</v>
      </c>
      <c r="H27" s="146" t="s">
        <v>235</v>
      </c>
      <c r="I27" s="146" t="s">
        <v>206</v>
      </c>
      <c r="J27" s="146" t="s">
        <v>207</v>
      </c>
      <c r="K27" s="147">
        <v>19600</v>
      </c>
      <c r="L27" s="147">
        <v>19600</v>
      </c>
      <c r="M27" s="147"/>
      <c r="N27" s="147"/>
      <c r="O27" s="147"/>
      <c r="P27" s="147"/>
      <c r="Q27" s="147"/>
      <c r="R27" s="147"/>
      <c r="S27" s="147"/>
      <c r="T27" s="147"/>
      <c r="U27" s="147"/>
      <c r="V27" s="147"/>
      <c r="W27" s="147"/>
      <c r="X27" s="147"/>
    </row>
    <row r="28" ht="19.5" customHeight="1" spans="1:24">
      <c r="A28" s="146" t="s">
        <v>186</v>
      </c>
      <c r="B28" s="146" t="s">
        <v>63</v>
      </c>
      <c r="C28" s="146" t="s">
        <v>237</v>
      </c>
      <c r="D28" s="146" t="s">
        <v>238</v>
      </c>
      <c r="E28" s="146" t="s">
        <v>103</v>
      </c>
      <c r="F28" s="146" t="s">
        <v>104</v>
      </c>
      <c r="G28" s="146" t="s">
        <v>239</v>
      </c>
      <c r="H28" s="146" t="s">
        <v>240</v>
      </c>
      <c r="I28" s="146" t="s">
        <v>241</v>
      </c>
      <c r="J28" s="146" t="s">
        <v>242</v>
      </c>
      <c r="K28" s="147">
        <v>1081200</v>
      </c>
      <c r="L28" s="147">
        <v>1081200</v>
      </c>
      <c r="M28" s="147"/>
      <c r="N28" s="147"/>
      <c r="O28" s="147"/>
      <c r="P28" s="147"/>
      <c r="Q28" s="147"/>
      <c r="R28" s="147"/>
      <c r="S28" s="147"/>
      <c r="T28" s="147"/>
      <c r="U28" s="147"/>
      <c r="V28" s="147"/>
      <c r="W28" s="147"/>
      <c r="X28" s="147"/>
    </row>
    <row r="29" ht="19.5" customHeight="1" spans="1:24">
      <c r="A29" s="146" t="s">
        <v>186</v>
      </c>
      <c r="B29" s="146" t="s">
        <v>63</v>
      </c>
      <c r="C29" s="146" t="s">
        <v>237</v>
      </c>
      <c r="D29" s="146" t="s">
        <v>243</v>
      </c>
      <c r="E29" s="146" t="s">
        <v>103</v>
      </c>
      <c r="F29" s="146" t="s">
        <v>104</v>
      </c>
      <c r="G29" s="146" t="s">
        <v>244</v>
      </c>
      <c r="H29" s="146" t="s">
        <v>243</v>
      </c>
      <c r="I29" s="146" t="s">
        <v>245</v>
      </c>
      <c r="J29" s="146" t="s">
        <v>246</v>
      </c>
      <c r="K29" s="147">
        <v>356160</v>
      </c>
      <c r="L29" s="147">
        <v>356160</v>
      </c>
      <c r="M29" s="147"/>
      <c r="N29" s="147"/>
      <c r="O29" s="147"/>
      <c r="P29" s="147"/>
      <c r="Q29" s="147"/>
      <c r="R29" s="147"/>
      <c r="S29" s="147"/>
      <c r="T29" s="147"/>
      <c r="U29" s="147"/>
      <c r="V29" s="147"/>
      <c r="W29" s="147"/>
      <c r="X29" s="147"/>
    </row>
    <row r="30" ht="19.5" customHeight="1" spans="1:24">
      <c r="A30" s="146" t="s">
        <v>186</v>
      </c>
      <c r="B30" s="146" t="s">
        <v>63</v>
      </c>
      <c r="C30" s="146" t="s">
        <v>237</v>
      </c>
      <c r="D30" s="146" t="s">
        <v>243</v>
      </c>
      <c r="E30" s="146" t="s">
        <v>103</v>
      </c>
      <c r="F30" s="146" t="s">
        <v>104</v>
      </c>
      <c r="G30" s="146" t="s">
        <v>244</v>
      </c>
      <c r="H30" s="146" t="s">
        <v>243</v>
      </c>
      <c r="I30" s="146" t="s">
        <v>245</v>
      </c>
      <c r="J30" s="146" t="s">
        <v>246</v>
      </c>
      <c r="K30" s="147">
        <v>142037.4</v>
      </c>
      <c r="L30" s="147">
        <v>142037.4</v>
      </c>
      <c r="M30" s="147"/>
      <c r="N30" s="147"/>
      <c r="O30" s="147"/>
      <c r="P30" s="147"/>
      <c r="Q30" s="147"/>
      <c r="R30" s="147"/>
      <c r="S30" s="147"/>
      <c r="T30" s="147"/>
      <c r="U30" s="147"/>
      <c r="V30" s="147"/>
      <c r="W30" s="147"/>
      <c r="X30" s="147"/>
    </row>
    <row r="31" ht="19.5" customHeight="1" spans="1:24">
      <c r="A31" s="146" t="s">
        <v>186</v>
      </c>
      <c r="B31" s="146" t="s">
        <v>63</v>
      </c>
      <c r="C31" s="146" t="s">
        <v>120</v>
      </c>
      <c r="D31" s="146" t="s">
        <v>120</v>
      </c>
      <c r="E31" s="146" t="s">
        <v>119</v>
      </c>
      <c r="F31" s="146" t="s">
        <v>120</v>
      </c>
      <c r="G31" s="146" t="s">
        <v>247</v>
      </c>
      <c r="H31" s="146" t="s">
        <v>120</v>
      </c>
      <c r="I31" s="146" t="s">
        <v>191</v>
      </c>
      <c r="J31" s="146" t="s">
        <v>192</v>
      </c>
      <c r="K31" s="147">
        <v>1268352</v>
      </c>
      <c r="L31" s="147">
        <v>1268352</v>
      </c>
      <c r="M31" s="147"/>
      <c r="N31" s="147"/>
      <c r="O31" s="147"/>
      <c r="P31" s="147"/>
      <c r="Q31" s="147"/>
      <c r="R31" s="147"/>
      <c r="S31" s="147"/>
      <c r="T31" s="147"/>
      <c r="U31" s="147"/>
      <c r="V31" s="147"/>
      <c r="W31" s="147"/>
      <c r="X31" s="147"/>
    </row>
    <row r="32" ht="19.5" customHeight="1" spans="1:24">
      <c r="A32" s="146" t="s">
        <v>186</v>
      </c>
      <c r="B32" s="146" t="s">
        <v>63</v>
      </c>
      <c r="C32" s="146" t="s">
        <v>248</v>
      </c>
      <c r="D32" s="146" t="s">
        <v>249</v>
      </c>
      <c r="E32" s="146" t="s">
        <v>97</v>
      </c>
      <c r="F32" s="146" t="s">
        <v>98</v>
      </c>
      <c r="G32" s="146" t="s">
        <v>250</v>
      </c>
      <c r="H32" s="146" t="s">
        <v>251</v>
      </c>
      <c r="I32" s="146" t="s">
        <v>191</v>
      </c>
      <c r="J32" s="146" t="s">
        <v>192</v>
      </c>
      <c r="K32" s="147">
        <v>5238816</v>
      </c>
      <c r="L32" s="147">
        <v>5238816</v>
      </c>
      <c r="M32" s="147"/>
      <c r="N32" s="147"/>
      <c r="O32" s="147"/>
      <c r="P32" s="147"/>
      <c r="Q32" s="147"/>
      <c r="R32" s="147"/>
      <c r="S32" s="147"/>
      <c r="T32" s="147"/>
      <c r="U32" s="147"/>
      <c r="V32" s="147"/>
      <c r="W32" s="147"/>
      <c r="X32" s="147"/>
    </row>
    <row r="33" ht="19.5" customHeight="1" spans="1:24">
      <c r="A33" s="146" t="s">
        <v>186</v>
      </c>
      <c r="B33" s="146" t="s">
        <v>63</v>
      </c>
      <c r="C33" s="146" t="s">
        <v>248</v>
      </c>
      <c r="D33" s="146" t="s">
        <v>252</v>
      </c>
      <c r="E33" s="146" t="s">
        <v>97</v>
      </c>
      <c r="F33" s="146" t="s">
        <v>98</v>
      </c>
      <c r="G33" s="146" t="s">
        <v>250</v>
      </c>
      <c r="H33" s="146" t="s">
        <v>251</v>
      </c>
      <c r="I33" s="146" t="s">
        <v>191</v>
      </c>
      <c r="J33" s="146" t="s">
        <v>192</v>
      </c>
      <c r="K33" s="147">
        <v>1493275.56</v>
      </c>
      <c r="L33" s="147">
        <v>1493275.56</v>
      </c>
      <c r="M33" s="147"/>
      <c r="N33" s="147"/>
      <c r="O33" s="147"/>
      <c r="P33" s="147"/>
      <c r="Q33" s="147"/>
      <c r="R33" s="147"/>
      <c r="S33" s="147"/>
      <c r="T33" s="147"/>
      <c r="U33" s="147"/>
      <c r="V33" s="147"/>
      <c r="W33" s="147"/>
      <c r="X33" s="147"/>
    </row>
    <row r="34" ht="19.5" customHeight="1" spans="1:24">
      <c r="A34" s="145" t="s">
        <v>49</v>
      </c>
      <c r="B34" s="145"/>
      <c r="C34" s="145"/>
      <c r="D34" s="145"/>
      <c r="E34" s="145"/>
      <c r="F34" s="145"/>
      <c r="G34" s="145"/>
      <c r="H34" s="145"/>
      <c r="I34" s="145"/>
      <c r="J34" s="145"/>
      <c r="K34" s="147">
        <v>26065174.06</v>
      </c>
      <c r="L34" s="147">
        <v>26065174.06</v>
      </c>
      <c r="M34" s="147"/>
      <c r="N34" s="147"/>
      <c r="O34" s="147"/>
      <c r="P34" s="147"/>
      <c r="Q34" s="147"/>
      <c r="R34" s="147"/>
      <c r="S34" s="147"/>
      <c r="T34" s="147"/>
      <c r="U34" s="147"/>
      <c r="V34" s="147"/>
      <c r="W34" s="147"/>
      <c r="X34" s="147"/>
    </row>
  </sheetData>
  <mergeCells count="19">
    <mergeCell ref="H1:X1"/>
    <mergeCell ref="A2:X2"/>
    <mergeCell ref="A3:C3"/>
    <mergeCell ref="L4:N4"/>
    <mergeCell ref="O4:Q4"/>
    <mergeCell ref="S4:X4"/>
    <mergeCell ref="A34:J34"/>
    <mergeCell ref="A4:A5"/>
    <mergeCell ref="B4:B5"/>
    <mergeCell ref="C4:C5"/>
    <mergeCell ref="D4:D5"/>
    <mergeCell ref="E4:E5"/>
    <mergeCell ref="F4:F5"/>
    <mergeCell ref="G4:G5"/>
    <mergeCell ref="H4:H5"/>
    <mergeCell ref="I4:I5"/>
    <mergeCell ref="J4:J5"/>
    <mergeCell ref="K4:K5"/>
    <mergeCell ref="R4:R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44"/>
  <sheetViews>
    <sheetView showZeros="0" topLeftCell="M1" workbookViewId="0">
      <selection activeCell="D17" sqref="D17"/>
    </sheetView>
  </sheetViews>
  <sheetFormatPr defaultColWidth="12.25" defaultRowHeight="12.75" customHeight="1"/>
  <cols>
    <col min="1" max="1" width="60" customWidth="1"/>
    <col min="2" max="2" width="22.75" customWidth="1"/>
    <col min="3" max="3" width="24.3796296296296" customWidth="1"/>
    <col min="4" max="4" width="59.75" customWidth="1"/>
    <col min="5" max="5" width="24.3796296296296" customWidth="1"/>
    <col min="6" max="6" width="22.75" customWidth="1"/>
    <col min="7" max="13" width="29.6296296296296" customWidth="1"/>
    <col min="14" max="14" width="20.1296296296296" customWidth="1"/>
    <col min="15" max="15" width="15.25" customWidth="1"/>
    <col min="18" max="19" width="14" customWidth="1"/>
  </cols>
  <sheetData>
    <row r="1" ht="17.25" customHeight="1" spans="1:27">
      <c r="A1" s="93"/>
      <c r="H1" s="94"/>
      <c r="I1" s="94"/>
      <c r="J1" s="94"/>
      <c r="K1" s="94"/>
      <c r="L1" s="94"/>
      <c r="M1" s="94"/>
      <c r="N1" s="94"/>
      <c r="O1" s="94"/>
      <c r="P1" s="94"/>
      <c r="Q1" s="94"/>
      <c r="R1" s="94"/>
      <c r="S1" s="94"/>
      <c r="T1" s="94"/>
      <c r="U1" s="94"/>
      <c r="V1" s="94"/>
      <c r="W1" s="94"/>
      <c r="Y1" s="94"/>
      <c r="Z1" s="127"/>
      <c r="AA1" s="94"/>
    </row>
    <row r="2" ht="41.25" customHeight="1" spans="1:27">
      <c r="A2" s="95" t="str">
        <f>"2026"&amp;"年部门预算项目支出明细表（一）"</f>
        <v>2026年部门预算项目支出明细表（一）</v>
      </c>
    </row>
    <row r="3" ht="17.25" customHeight="1" spans="1:27">
      <c r="A3" s="96" t="str">
        <f>"单位名称："&amp;"昆明经济技术开发区第一中学"</f>
        <v>单位名称：昆明经济技术开发区第一中学</v>
      </c>
      <c r="AA3" s="128" t="s">
        <v>0</v>
      </c>
    </row>
    <row r="4" ht="24" customHeight="1" spans="1:27">
      <c r="A4" s="119" t="s">
        <v>174</v>
      </c>
      <c r="B4" s="33" t="s">
        <v>175</v>
      </c>
      <c r="C4" s="33" t="s">
        <v>253</v>
      </c>
      <c r="D4" s="119" t="s">
        <v>176</v>
      </c>
      <c r="E4" s="33" t="s">
        <v>254</v>
      </c>
      <c r="F4" s="119" t="s">
        <v>255</v>
      </c>
      <c r="G4" s="33" t="s">
        <v>177</v>
      </c>
      <c r="H4" s="119" t="s">
        <v>178</v>
      </c>
      <c r="I4" s="119" t="s">
        <v>179</v>
      </c>
      <c r="J4" s="119" t="s">
        <v>256</v>
      </c>
      <c r="K4" s="119" t="s">
        <v>257</v>
      </c>
      <c r="L4" s="119" t="s">
        <v>182</v>
      </c>
      <c r="M4" s="119" t="s">
        <v>183</v>
      </c>
      <c r="N4" s="33" t="s">
        <v>49</v>
      </c>
      <c r="O4" s="33" t="s">
        <v>184</v>
      </c>
      <c r="P4" s="33"/>
      <c r="Q4" s="33"/>
      <c r="R4" s="33" t="s">
        <v>185</v>
      </c>
      <c r="S4" s="33"/>
      <c r="T4" s="33"/>
      <c r="U4" s="119" t="s">
        <v>55</v>
      </c>
      <c r="V4" s="33" t="s">
        <v>56</v>
      </c>
      <c r="W4" s="33"/>
      <c r="X4" s="33"/>
      <c r="Y4" s="33"/>
      <c r="Z4" s="33"/>
      <c r="AA4" s="33"/>
    </row>
    <row r="5" ht="39.75" customHeight="1" spans="1:27">
      <c r="A5" s="129"/>
      <c r="B5" s="130"/>
      <c r="C5" s="130"/>
      <c r="D5" s="131"/>
      <c r="E5" s="131"/>
      <c r="F5" s="131"/>
      <c r="G5" s="131"/>
      <c r="H5" s="129"/>
      <c r="I5" s="129"/>
      <c r="J5" s="129"/>
      <c r="K5" s="129"/>
      <c r="L5" s="129"/>
      <c r="M5" s="129"/>
      <c r="N5" s="33"/>
      <c r="O5" s="33" t="s">
        <v>52</v>
      </c>
      <c r="P5" s="119" t="s">
        <v>53</v>
      </c>
      <c r="Q5" s="119" t="s">
        <v>54</v>
      </c>
      <c r="R5" s="119" t="s">
        <v>52</v>
      </c>
      <c r="S5" s="119" t="s">
        <v>53</v>
      </c>
      <c r="T5" s="119" t="s">
        <v>54</v>
      </c>
      <c r="U5" s="132"/>
      <c r="V5" s="119" t="s">
        <v>51</v>
      </c>
      <c r="W5" s="119" t="s">
        <v>57</v>
      </c>
      <c r="X5" s="33" t="s">
        <v>59</v>
      </c>
      <c r="Y5" s="119" t="s">
        <v>60</v>
      </c>
      <c r="Z5" s="119" t="s">
        <v>58</v>
      </c>
      <c r="AA5" s="119" t="s">
        <v>61</v>
      </c>
    </row>
    <row r="6" ht="17.25" customHeight="1" spans="1:27">
      <c r="A6" s="133" t="s">
        <v>74</v>
      </c>
      <c r="B6" s="133" t="s">
        <v>75</v>
      </c>
      <c r="C6" s="133" t="s">
        <v>76</v>
      </c>
      <c r="D6" s="133" t="s">
        <v>77</v>
      </c>
      <c r="E6" s="133" t="s">
        <v>78</v>
      </c>
      <c r="F6" s="133" t="s">
        <v>79</v>
      </c>
      <c r="G6" s="133" t="s">
        <v>80</v>
      </c>
      <c r="H6" s="133" t="s">
        <v>81</v>
      </c>
      <c r="I6" s="133" t="s">
        <v>82</v>
      </c>
      <c r="J6" s="133" t="s">
        <v>83</v>
      </c>
      <c r="K6" s="133" t="s">
        <v>84</v>
      </c>
      <c r="L6" s="133" t="s">
        <v>85</v>
      </c>
      <c r="M6" s="133" t="s">
        <v>86</v>
      </c>
      <c r="N6" s="133" t="s">
        <v>87</v>
      </c>
      <c r="O6" s="133" t="s">
        <v>88</v>
      </c>
      <c r="P6" s="133" t="s">
        <v>258</v>
      </c>
      <c r="Q6" s="133" t="s">
        <v>259</v>
      </c>
      <c r="R6" s="133" t="s">
        <v>260</v>
      </c>
      <c r="S6" s="133" t="s">
        <v>261</v>
      </c>
      <c r="T6" s="133" t="s">
        <v>262</v>
      </c>
      <c r="U6" s="133" t="s">
        <v>263</v>
      </c>
      <c r="V6" s="133" t="s">
        <v>264</v>
      </c>
      <c r="W6" s="133" t="s">
        <v>265</v>
      </c>
      <c r="X6" s="133" t="s">
        <v>266</v>
      </c>
      <c r="Y6" s="133" t="s">
        <v>267</v>
      </c>
      <c r="Z6" s="133" t="s">
        <v>268</v>
      </c>
      <c r="AA6" s="133" t="s">
        <v>269</v>
      </c>
    </row>
    <row r="7" ht="19.5" customHeight="1" spans="1:27">
      <c r="A7" s="22" t="s">
        <v>186</v>
      </c>
      <c r="B7" s="23" t="s">
        <v>63</v>
      </c>
      <c r="C7" s="22" t="s">
        <v>270</v>
      </c>
      <c r="D7" s="23" t="s">
        <v>271</v>
      </c>
      <c r="E7" s="23" t="s">
        <v>272</v>
      </c>
      <c r="F7" s="23" t="s">
        <v>273</v>
      </c>
      <c r="G7" s="23" t="s">
        <v>271</v>
      </c>
      <c r="H7" s="22" t="s">
        <v>97</v>
      </c>
      <c r="I7" s="22" t="s">
        <v>98</v>
      </c>
      <c r="J7" s="22" t="s">
        <v>227</v>
      </c>
      <c r="K7" s="22" t="s">
        <v>228</v>
      </c>
      <c r="L7" s="22" t="s">
        <v>206</v>
      </c>
      <c r="M7" s="22" t="s">
        <v>207</v>
      </c>
      <c r="N7" s="134">
        <v>10500</v>
      </c>
      <c r="O7" s="134">
        <v>10500</v>
      </c>
      <c r="P7" s="134"/>
      <c r="Q7" s="134"/>
      <c r="R7" s="134"/>
      <c r="S7" s="134"/>
      <c r="T7" s="134"/>
      <c r="U7" s="134"/>
      <c r="V7" s="134"/>
      <c r="W7" s="134"/>
      <c r="X7" s="134"/>
      <c r="Y7" s="134"/>
      <c r="Z7" s="134"/>
      <c r="AA7" s="134"/>
    </row>
    <row r="8" ht="19.5" customHeight="1" spans="1:27">
      <c r="A8" s="22" t="s">
        <v>186</v>
      </c>
      <c r="B8" s="23" t="s">
        <v>63</v>
      </c>
      <c r="C8" s="22" t="s">
        <v>270</v>
      </c>
      <c r="D8" s="23" t="s">
        <v>274</v>
      </c>
      <c r="E8" s="23" t="s">
        <v>272</v>
      </c>
      <c r="F8" s="23" t="s">
        <v>273</v>
      </c>
      <c r="G8" s="23" t="s">
        <v>274</v>
      </c>
      <c r="H8" s="22" t="s">
        <v>97</v>
      </c>
      <c r="I8" s="22" t="s">
        <v>98</v>
      </c>
      <c r="J8" s="22" t="s">
        <v>227</v>
      </c>
      <c r="K8" s="22" t="s">
        <v>228</v>
      </c>
      <c r="L8" s="22" t="s">
        <v>206</v>
      </c>
      <c r="M8" s="22" t="s">
        <v>207</v>
      </c>
      <c r="N8" s="134">
        <v>80000</v>
      </c>
      <c r="O8" s="134">
        <v>80000</v>
      </c>
      <c r="P8" s="134"/>
      <c r="Q8" s="134"/>
      <c r="R8" s="134"/>
      <c r="S8" s="134"/>
      <c r="T8" s="134"/>
      <c r="U8" s="134"/>
      <c r="V8" s="134"/>
      <c r="W8" s="134"/>
      <c r="X8" s="134"/>
      <c r="Y8" s="134"/>
      <c r="Z8" s="134"/>
      <c r="AA8" s="134"/>
    </row>
    <row r="9" ht="19.5" customHeight="1" spans="1:27">
      <c r="A9" s="22" t="s">
        <v>186</v>
      </c>
      <c r="B9" s="23" t="s">
        <v>63</v>
      </c>
      <c r="C9" s="22" t="s">
        <v>270</v>
      </c>
      <c r="D9" s="23" t="s">
        <v>275</v>
      </c>
      <c r="E9" s="23" t="s">
        <v>272</v>
      </c>
      <c r="F9" s="23" t="s">
        <v>273</v>
      </c>
      <c r="G9" s="23" t="s">
        <v>275</v>
      </c>
      <c r="H9" s="22" t="s">
        <v>97</v>
      </c>
      <c r="I9" s="22" t="s">
        <v>98</v>
      </c>
      <c r="J9" s="22" t="s">
        <v>227</v>
      </c>
      <c r="K9" s="22" t="s">
        <v>228</v>
      </c>
      <c r="L9" s="22" t="s">
        <v>206</v>
      </c>
      <c r="M9" s="22" t="s">
        <v>207</v>
      </c>
      <c r="N9" s="134">
        <v>30300</v>
      </c>
      <c r="O9" s="134">
        <v>30300</v>
      </c>
      <c r="P9" s="134"/>
      <c r="Q9" s="134"/>
      <c r="R9" s="134"/>
      <c r="S9" s="134"/>
      <c r="T9" s="134"/>
      <c r="U9" s="134"/>
      <c r="V9" s="134"/>
      <c r="W9" s="134"/>
      <c r="X9" s="134"/>
      <c r="Y9" s="134"/>
      <c r="Z9" s="134"/>
      <c r="AA9" s="134"/>
    </row>
    <row r="10" ht="19.5" customHeight="1" spans="1:27">
      <c r="A10" s="22" t="s">
        <v>186</v>
      </c>
      <c r="B10" s="23" t="s">
        <v>63</v>
      </c>
      <c r="C10" s="22" t="s">
        <v>270</v>
      </c>
      <c r="D10" s="23" t="s">
        <v>276</v>
      </c>
      <c r="E10" s="23" t="s">
        <v>272</v>
      </c>
      <c r="F10" s="23" t="s">
        <v>273</v>
      </c>
      <c r="G10" s="23" t="s">
        <v>276</v>
      </c>
      <c r="H10" s="22" t="s">
        <v>97</v>
      </c>
      <c r="I10" s="22" t="s">
        <v>98</v>
      </c>
      <c r="J10" s="22" t="s">
        <v>227</v>
      </c>
      <c r="K10" s="22" t="s">
        <v>228</v>
      </c>
      <c r="L10" s="22" t="s">
        <v>206</v>
      </c>
      <c r="M10" s="22" t="s">
        <v>207</v>
      </c>
      <c r="N10" s="134">
        <v>33600</v>
      </c>
      <c r="O10" s="134">
        <v>33600</v>
      </c>
      <c r="P10" s="134"/>
      <c r="Q10" s="134"/>
      <c r="R10" s="134"/>
      <c r="S10" s="134"/>
      <c r="T10" s="134"/>
      <c r="U10" s="134"/>
      <c r="V10" s="134"/>
      <c r="W10" s="134"/>
      <c r="X10" s="134"/>
      <c r="Y10" s="134"/>
      <c r="Z10" s="134"/>
      <c r="AA10" s="134"/>
    </row>
    <row r="11" ht="19.5" customHeight="1" spans="1:27">
      <c r="A11" s="22" t="s">
        <v>186</v>
      </c>
      <c r="B11" s="23" t="s">
        <v>63</v>
      </c>
      <c r="C11" s="22" t="s">
        <v>270</v>
      </c>
      <c r="D11" s="23" t="s">
        <v>277</v>
      </c>
      <c r="E11" s="23" t="s">
        <v>272</v>
      </c>
      <c r="F11" s="23" t="s">
        <v>273</v>
      </c>
      <c r="G11" s="23" t="s">
        <v>277</v>
      </c>
      <c r="H11" s="22" t="s">
        <v>97</v>
      </c>
      <c r="I11" s="22" t="s">
        <v>98</v>
      </c>
      <c r="J11" s="22" t="s">
        <v>227</v>
      </c>
      <c r="K11" s="22" t="s">
        <v>228</v>
      </c>
      <c r="L11" s="22" t="s">
        <v>206</v>
      </c>
      <c r="M11" s="22" t="s">
        <v>207</v>
      </c>
      <c r="N11" s="134">
        <v>32200</v>
      </c>
      <c r="O11" s="134">
        <v>32200</v>
      </c>
      <c r="P11" s="134"/>
      <c r="Q11" s="134"/>
      <c r="R11" s="134"/>
      <c r="S11" s="134"/>
      <c r="T11" s="134"/>
      <c r="U11" s="134"/>
      <c r="V11" s="134"/>
      <c r="W11" s="134"/>
      <c r="X11" s="134"/>
      <c r="Y11" s="134"/>
      <c r="Z11" s="134"/>
      <c r="AA11" s="134"/>
    </row>
    <row r="12" ht="19.5" customHeight="1" spans="1:27">
      <c r="A12" s="22" t="s">
        <v>186</v>
      </c>
      <c r="B12" s="23" t="s">
        <v>63</v>
      </c>
      <c r="C12" s="22" t="s">
        <v>270</v>
      </c>
      <c r="D12" s="23" t="s">
        <v>278</v>
      </c>
      <c r="E12" s="23" t="s">
        <v>272</v>
      </c>
      <c r="F12" s="23" t="s">
        <v>273</v>
      </c>
      <c r="G12" s="23" t="s">
        <v>278</v>
      </c>
      <c r="H12" s="22" t="s">
        <v>97</v>
      </c>
      <c r="I12" s="22" t="s">
        <v>98</v>
      </c>
      <c r="J12" s="22" t="s">
        <v>279</v>
      </c>
      <c r="K12" s="22" t="s">
        <v>280</v>
      </c>
      <c r="L12" s="22" t="s">
        <v>206</v>
      </c>
      <c r="M12" s="22" t="s">
        <v>207</v>
      </c>
      <c r="N12" s="134">
        <v>357480</v>
      </c>
      <c r="O12" s="134">
        <v>357480</v>
      </c>
      <c r="P12" s="134"/>
      <c r="Q12" s="134"/>
      <c r="R12" s="134"/>
      <c r="S12" s="134"/>
      <c r="T12" s="134"/>
      <c r="U12" s="134"/>
      <c r="V12" s="134"/>
      <c r="W12" s="134"/>
      <c r="X12" s="134"/>
      <c r="Y12" s="134"/>
      <c r="Z12" s="134"/>
      <c r="AA12" s="134"/>
    </row>
    <row r="13" ht="19.5" customHeight="1" spans="1:27">
      <c r="A13" s="22" t="s">
        <v>186</v>
      </c>
      <c r="B13" s="23" t="s">
        <v>63</v>
      </c>
      <c r="C13" s="22" t="s">
        <v>270</v>
      </c>
      <c r="D13" s="23" t="s">
        <v>281</v>
      </c>
      <c r="E13" s="23" t="s">
        <v>272</v>
      </c>
      <c r="F13" s="23" t="s">
        <v>273</v>
      </c>
      <c r="G13" s="23" t="s">
        <v>281</v>
      </c>
      <c r="H13" s="22" t="s">
        <v>97</v>
      </c>
      <c r="I13" s="22" t="s">
        <v>98</v>
      </c>
      <c r="J13" s="22" t="s">
        <v>282</v>
      </c>
      <c r="K13" s="22" t="s">
        <v>283</v>
      </c>
      <c r="L13" s="22" t="s">
        <v>206</v>
      </c>
      <c r="M13" s="22" t="s">
        <v>207</v>
      </c>
      <c r="N13" s="134">
        <v>1070000</v>
      </c>
      <c r="O13" s="134">
        <v>1070000</v>
      </c>
      <c r="P13" s="134"/>
      <c r="Q13" s="134"/>
      <c r="R13" s="134"/>
      <c r="S13" s="134"/>
      <c r="T13" s="134"/>
      <c r="U13" s="134"/>
      <c r="V13" s="134"/>
      <c r="W13" s="134"/>
      <c r="X13" s="134"/>
      <c r="Y13" s="134"/>
      <c r="Z13" s="134"/>
      <c r="AA13" s="134"/>
    </row>
    <row r="14" ht="19.5" customHeight="1" spans="1:27">
      <c r="A14" s="22" t="s">
        <v>186</v>
      </c>
      <c r="B14" s="23" t="s">
        <v>63</v>
      </c>
      <c r="C14" s="22" t="s">
        <v>270</v>
      </c>
      <c r="D14" s="23" t="s">
        <v>284</v>
      </c>
      <c r="E14" s="23" t="s">
        <v>272</v>
      </c>
      <c r="F14" s="23" t="s">
        <v>273</v>
      </c>
      <c r="G14" s="23" t="s">
        <v>284</v>
      </c>
      <c r="H14" s="22" t="s">
        <v>97</v>
      </c>
      <c r="I14" s="22" t="s">
        <v>98</v>
      </c>
      <c r="J14" s="22" t="s">
        <v>227</v>
      </c>
      <c r="K14" s="22" t="s">
        <v>228</v>
      </c>
      <c r="L14" s="22" t="s">
        <v>206</v>
      </c>
      <c r="M14" s="22" t="s">
        <v>207</v>
      </c>
      <c r="N14" s="134">
        <v>505000</v>
      </c>
      <c r="O14" s="134"/>
      <c r="P14" s="134"/>
      <c r="Q14" s="134"/>
      <c r="R14" s="134"/>
      <c r="S14" s="134"/>
      <c r="T14" s="134"/>
      <c r="U14" s="134"/>
      <c r="V14" s="134">
        <v>505000</v>
      </c>
      <c r="W14" s="134"/>
      <c r="X14" s="134"/>
      <c r="Y14" s="134"/>
      <c r="Z14" s="134"/>
      <c r="AA14" s="134">
        <v>505000</v>
      </c>
    </row>
    <row r="15" ht="19.5" customHeight="1" spans="1:27">
      <c r="A15" s="22" t="s">
        <v>186</v>
      </c>
      <c r="B15" s="23" t="s">
        <v>63</v>
      </c>
      <c r="C15" s="22" t="s">
        <v>270</v>
      </c>
      <c r="D15" s="23" t="s">
        <v>284</v>
      </c>
      <c r="E15" s="23" t="s">
        <v>272</v>
      </c>
      <c r="F15" s="23" t="s">
        <v>273</v>
      </c>
      <c r="G15" s="23" t="s">
        <v>284</v>
      </c>
      <c r="H15" s="22" t="s">
        <v>103</v>
      </c>
      <c r="I15" s="22" t="s">
        <v>104</v>
      </c>
      <c r="J15" s="22" t="s">
        <v>244</v>
      </c>
      <c r="K15" s="22" t="s">
        <v>243</v>
      </c>
      <c r="L15" s="22" t="s">
        <v>245</v>
      </c>
      <c r="M15" s="22" t="s">
        <v>246</v>
      </c>
      <c r="N15" s="134">
        <v>8191200</v>
      </c>
      <c r="O15" s="134"/>
      <c r="P15" s="134"/>
      <c r="Q15" s="134"/>
      <c r="R15" s="134"/>
      <c r="S15" s="134"/>
      <c r="T15" s="134"/>
      <c r="U15" s="134"/>
      <c r="V15" s="134">
        <v>8191200</v>
      </c>
      <c r="W15" s="134"/>
      <c r="X15" s="134"/>
      <c r="Y15" s="134"/>
      <c r="Z15" s="134"/>
      <c r="AA15" s="134">
        <v>8191200</v>
      </c>
    </row>
    <row r="16" ht="19.5" customHeight="1" spans="1:27">
      <c r="A16" s="22" t="s">
        <v>186</v>
      </c>
      <c r="B16" s="23" t="s">
        <v>63</v>
      </c>
      <c r="C16" s="22" t="s">
        <v>270</v>
      </c>
      <c r="D16" s="23" t="s">
        <v>284</v>
      </c>
      <c r="E16" s="23" t="s">
        <v>272</v>
      </c>
      <c r="F16" s="23" t="s">
        <v>273</v>
      </c>
      <c r="G16" s="23" t="s">
        <v>284</v>
      </c>
      <c r="H16" s="22" t="s">
        <v>97</v>
      </c>
      <c r="I16" s="22" t="s">
        <v>98</v>
      </c>
      <c r="J16" s="22" t="s">
        <v>285</v>
      </c>
      <c r="K16" s="22" t="s">
        <v>286</v>
      </c>
      <c r="L16" s="22" t="s">
        <v>206</v>
      </c>
      <c r="M16" s="22" t="s">
        <v>207</v>
      </c>
      <c r="N16" s="134">
        <v>100000</v>
      </c>
      <c r="O16" s="134"/>
      <c r="P16" s="134"/>
      <c r="Q16" s="134"/>
      <c r="R16" s="134"/>
      <c r="S16" s="134"/>
      <c r="T16" s="134"/>
      <c r="U16" s="134"/>
      <c r="V16" s="134">
        <v>100000</v>
      </c>
      <c r="W16" s="134"/>
      <c r="X16" s="134"/>
      <c r="Y16" s="134"/>
      <c r="Z16" s="134"/>
      <c r="AA16" s="134">
        <v>100000</v>
      </c>
    </row>
    <row r="17" ht="19.5" customHeight="1" spans="1:27">
      <c r="A17" s="22" t="s">
        <v>186</v>
      </c>
      <c r="B17" s="23" t="s">
        <v>63</v>
      </c>
      <c r="C17" s="22" t="s">
        <v>270</v>
      </c>
      <c r="D17" s="23" t="s">
        <v>284</v>
      </c>
      <c r="E17" s="23" t="s">
        <v>272</v>
      </c>
      <c r="F17" s="23" t="s">
        <v>273</v>
      </c>
      <c r="G17" s="23" t="s">
        <v>284</v>
      </c>
      <c r="H17" s="22" t="s">
        <v>97</v>
      </c>
      <c r="I17" s="22" t="s">
        <v>98</v>
      </c>
      <c r="J17" s="22" t="s">
        <v>227</v>
      </c>
      <c r="K17" s="22" t="s">
        <v>228</v>
      </c>
      <c r="L17" s="22" t="s">
        <v>206</v>
      </c>
      <c r="M17" s="22" t="s">
        <v>207</v>
      </c>
      <c r="N17" s="134">
        <v>330780</v>
      </c>
      <c r="O17" s="134"/>
      <c r="P17" s="134"/>
      <c r="Q17" s="134"/>
      <c r="R17" s="134"/>
      <c r="S17" s="134"/>
      <c r="T17" s="134"/>
      <c r="U17" s="134">
        <v>330780</v>
      </c>
      <c r="V17" s="134"/>
      <c r="W17" s="134"/>
      <c r="X17" s="134"/>
      <c r="Y17" s="134"/>
      <c r="Z17" s="134"/>
      <c r="AA17" s="134"/>
    </row>
    <row r="18" ht="19.5" customHeight="1" spans="1:27">
      <c r="A18" s="22" t="s">
        <v>186</v>
      </c>
      <c r="B18" s="23" t="s">
        <v>63</v>
      </c>
      <c r="C18" s="22" t="s">
        <v>270</v>
      </c>
      <c r="D18" s="23" t="s">
        <v>284</v>
      </c>
      <c r="E18" s="23" t="s">
        <v>272</v>
      </c>
      <c r="F18" s="23" t="s">
        <v>273</v>
      </c>
      <c r="G18" s="23" t="s">
        <v>284</v>
      </c>
      <c r="H18" s="22" t="s">
        <v>97</v>
      </c>
      <c r="I18" s="22" t="s">
        <v>98</v>
      </c>
      <c r="J18" s="22" t="s">
        <v>287</v>
      </c>
      <c r="K18" s="22" t="s">
        <v>288</v>
      </c>
      <c r="L18" s="22" t="s">
        <v>206</v>
      </c>
      <c r="M18" s="22" t="s">
        <v>207</v>
      </c>
      <c r="N18" s="134">
        <v>165000</v>
      </c>
      <c r="O18" s="134"/>
      <c r="P18" s="134"/>
      <c r="Q18" s="134"/>
      <c r="R18" s="134"/>
      <c r="S18" s="134"/>
      <c r="T18" s="134"/>
      <c r="U18" s="134"/>
      <c r="V18" s="134">
        <v>165000</v>
      </c>
      <c r="W18" s="134"/>
      <c r="X18" s="134"/>
      <c r="Y18" s="134"/>
      <c r="Z18" s="134"/>
      <c r="AA18" s="134">
        <v>165000</v>
      </c>
    </row>
    <row r="19" ht="19.5" customHeight="1" spans="1:27">
      <c r="A19" s="22" t="s">
        <v>186</v>
      </c>
      <c r="B19" s="23" t="s">
        <v>63</v>
      </c>
      <c r="C19" s="22" t="s">
        <v>270</v>
      </c>
      <c r="D19" s="23" t="s">
        <v>284</v>
      </c>
      <c r="E19" s="23" t="s">
        <v>272</v>
      </c>
      <c r="F19" s="23" t="s">
        <v>273</v>
      </c>
      <c r="G19" s="23" t="s">
        <v>284</v>
      </c>
      <c r="H19" s="22" t="s">
        <v>97</v>
      </c>
      <c r="I19" s="22" t="s">
        <v>98</v>
      </c>
      <c r="J19" s="22" t="s">
        <v>289</v>
      </c>
      <c r="K19" s="22" t="s">
        <v>290</v>
      </c>
      <c r="L19" s="22" t="s">
        <v>206</v>
      </c>
      <c r="M19" s="22" t="s">
        <v>207</v>
      </c>
      <c r="N19" s="134">
        <v>100000</v>
      </c>
      <c r="O19" s="134"/>
      <c r="P19" s="134"/>
      <c r="Q19" s="134"/>
      <c r="R19" s="134"/>
      <c r="S19" s="134"/>
      <c r="T19" s="134"/>
      <c r="U19" s="134"/>
      <c r="V19" s="134">
        <v>100000</v>
      </c>
      <c r="W19" s="134"/>
      <c r="X19" s="134"/>
      <c r="Y19" s="134"/>
      <c r="Z19" s="134"/>
      <c r="AA19" s="134">
        <v>100000</v>
      </c>
    </row>
    <row r="20" ht="19.5" customHeight="1" spans="1:27">
      <c r="A20" s="22" t="s">
        <v>186</v>
      </c>
      <c r="B20" s="23" t="s">
        <v>63</v>
      </c>
      <c r="C20" s="22" t="s">
        <v>270</v>
      </c>
      <c r="D20" s="23" t="s">
        <v>284</v>
      </c>
      <c r="E20" s="23" t="s">
        <v>272</v>
      </c>
      <c r="F20" s="23" t="s">
        <v>273</v>
      </c>
      <c r="G20" s="23" t="s">
        <v>284</v>
      </c>
      <c r="H20" s="22" t="s">
        <v>97</v>
      </c>
      <c r="I20" s="22" t="s">
        <v>98</v>
      </c>
      <c r="J20" s="22" t="s">
        <v>239</v>
      </c>
      <c r="K20" s="22" t="s">
        <v>240</v>
      </c>
      <c r="L20" s="22" t="s">
        <v>241</v>
      </c>
      <c r="M20" s="22" t="s">
        <v>242</v>
      </c>
      <c r="N20" s="134">
        <v>150000</v>
      </c>
      <c r="O20" s="134"/>
      <c r="P20" s="134"/>
      <c r="Q20" s="134"/>
      <c r="R20" s="134"/>
      <c r="S20" s="134"/>
      <c r="T20" s="134"/>
      <c r="U20" s="134"/>
      <c r="V20" s="134">
        <v>150000</v>
      </c>
      <c r="W20" s="134"/>
      <c r="X20" s="134"/>
      <c r="Y20" s="134"/>
      <c r="Z20" s="134"/>
      <c r="AA20" s="134">
        <v>150000</v>
      </c>
    </row>
    <row r="21" ht="19.5" customHeight="1" spans="1:27">
      <c r="A21" s="22" t="s">
        <v>186</v>
      </c>
      <c r="B21" s="23" t="s">
        <v>63</v>
      </c>
      <c r="C21" s="22" t="s">
        <v>270</v>
      </c>
      <c r="D21" s="23" t="s">
        <v>284</v>
      </c>
      <c r="E21" s="23" t="s">
        <v>272</v>
      </c>
      <c r="F21" s="23" t="s">
        <v>273</v>
      </c>
      <c r="G21" s="23" t="s">
        <v>284</v>
      </c>
      <c r="H21" s="22" t="s">
        <v>97</v>
      </c>
      <c r="I21" s="22" t="s">
        <v>98</v>
      </c>
      <c r="J21" s="22" t="s">
        <v>291</v>
      </c>
      <c r="K21" s="22" t="s">
        <v>292</v>
      </c>
      <c r="L21" s="22" t="s">
        <v>206</v>
      </c>
      <c r="M21" s="22" t="s">
        <v>207</v>
      </c>
      <c r="N21" s="134">
        <v>400000</v>
      </c>
      <c r="O21" s="134"/>
      <c r="P21" s="134"/>
      <c r="Q21" s="134"/>
      <c r="R21" s="134"/>
      <c r="S21" s="134"/>
      <c r="T21" s="134"/>
      <c r="U21" s="134"/>
      <c r="V21" s="134">
        <v>400000</v>
      </c>
      <c r="W21" s="134"/>
      <c r="X21" s="134"/>
      <c r="Y21" s="134"/>
      <c r="Z21" s="134"/>
      <c r="AA21" s="134">
        <v>400000</v>
      </c>
    </row>
    <row r="22" ht="19.5" customHeight="1" spans="1:27">
      <c r="A22" s="22" t="s">
        <v>186</v>
      </c>
      <c r="B22" s="23" t="s">
        <v>63</v>
      </c>
      <c r="C22" s="22" t="s">
        <v>270</v>
      </c>
      <c r="D22" s="23" t="s">
        <v>284</v>
      </c>
      <c r="E22" s="23" t="s">
        <v>272</v>
      </c>
      <c r="F22" s="23" t="s">
        <v>273</v>
      </c>
      <c r="G22" s="23" t="s">
        <v>284</v>
      </c>
      <c r="H22" s="22" t="s">
        <v>97</v>
      </c>
      <c r="I22" s="22" t="s">
        <v>98</v>
      </c>
      <c r="J22" s="22" t="s">
        <v>293</v>
      </c>
      <c r="K22" s="22" t="s">
        <v>294</v>
      </c>
      <c r="L22" s="22" t="s">
        <v>295</v>
      </c>
      <c r="M22" s="22" t="s">
        <v>294</v>
      </c>
      <c r="N22" s="134">
        <v>250000</v>
      </c>
      <c r="O22" s="134"/>
      <c r="P22" s="134"/>
      <c r="Q22" s="134"/>
      <c r="R22" s="134"/>
      <c r="S22" s="134"/>
      <c r="T22" s="134"/>
      <c r="U22" s="134"/>
      <c r="V22" s="134">
        <v>250000</v>
      </c>
      <c r="W22" s="134"/>
      <c r="X22" s="134"/>
      <c r="Y22" s="134"/>
      <c r="Z22" s="134"/>
      <c r="AA22" s="134">
        <v>250000</v>
      </c>
    </row>
    <row r="23" ht="19.5" customHeight="1" spans="1:27">
      <c r="A23" s="22" t="s">
        <v>186</v>
      </c>
      <c r="B23" s="23" t="s">
        <v>63</v>
      </c>
      <c r="C23" s="22" t="s">
        <v>270</v>
      </c>
      <c r="D23" s="23" t="s">
        <v>284</v>
      </c>
      <c r="E23" s="23" t="s">
        <v>272</v>
      </c>
      <c r="F23" s="23" t="s">
        <v>273</v>
      </c>
      <c r="G23" s="23" t="s">
        <v>284</v>
      </c>
      <c r="H23" s="22" t="s">
        <v>97</v>
      </c>
      <c r="I23" s="22" t="s">
        <v>98</v>
      </c>
      <c r="J23" s="22" t="s">
        <v>296</v>
      </c>
      <c r="K23" s="22" t="s">
        <v>297</v>
      </c>
      <c r="L23" s="22" t="s">
        <v>206</v>
      </c>
      <c r="M23" s="22" t="s">
        <v>207</v>
      </c>
      <c r="N23" s="134">
        <v>10000</v>
      </c>
      <c r="O23" s="134"/>
      <c r="P23" s="134"/>
      <c r="Q23" s="134"/>
      <c r="R23" s="134"/>
      <c r="S23" s="134"/>
      <c r="T23" s="134"/>
      <c r="U23" s="134"/>
      <c r="V23" s="134">
        <v>10000</v>
      </c>
      <c r="W23" s="134"/>
      <c r="X23" s="134"/>
      <c r="Y23" s="134"/>
      <c r="Z23" s="134"/>
      <c r="AA23" s="134">
        <v>10000</v>
      </c>
    </row>
    <row r="24" ht="19.5" customHeight="1" spans="1:27">
      <c r="A24" s="22" t="s">
        <v>186</v>
      </c>
      <c r="B24" s="23" t="s">
        <v>63</v>
      </c>
      <c r="C24" s="22" t="s">
        <v>270</v>
      </c>
      <c r="D24" s="23" t="s">
        <v>284</v>
      </c>
      <c r="E24" s="23" t="s">
        <v>272</v>
      </c>
      <c r="F24" s="23" t="s">
        <v>273</v>
      </c>
      <c r="G24" s="23" t="s">
        <v>284</v>
      </c>
      <c r="H24" s="22" t="s">
        <v>103</v>
      </c>
      <c r="I24" s="22" t="s">
        <v>104</v>
      </c>
      <c r="J24" s="22" t="s">
        <v>239</v>
      </c>
      <c r="K24" s="22" t="s">
        <v>240</v>
      </c>
      <c r="L24" s="22" t="s">
        <v>241</v>
      </c>
      <c r="M24" s="22" t="s">
        <v>242</v>
      </c>
      <c r="N24" s="134">
        <v>2548800</v>
      </c>
      <c r="O24" s="134"/>
      <c r="P24" s="134"/>
      <c r="Q24" s="134"/>
      <c r="R24" s="134"/>
      <c r="S24" s="134"/>
      <c r="T24" s="134"/>
      <c r="U24" s="134"/>
      <c r="V24" s="134">
        <v>2548800</v>
      </c>
      <c r="W24" s="134"/>
      <c r="X24" s="134"/>
      <c r="Y24" s="134"/>
      <c r="Z24" s="134"/>
      <c r="AA24" s="134">
        <v>2548800</v>
      </c>
    </row>
    <row r="25" ht="19.5" customHeight="1" spans="1:27">
      <c r="A25" s="22" t="s">
        <v>186</v>
      </c>
      <c r="B25" s="23" t="s">
        <v>63</v>
      </c>
      <c r="C25" s="22" t="s">
        <v>270</v>
      </c>
      <c r="D25" s="23" t="s">
        <v>284</v>
      </c>
      <c r="E25" s="23" t="s">
        <v>272</v>
      </c>
      <c r="F25" s="23" t="s">
        <v>273</v>
      </c>
      <c r="G25" s="23" t="s">
        <v>284</v>
      </c>
      <c r="H25" s="22" t="s">
        <v>97</v>
      </c>
      <c r="I25" s="22" t="s">
        <v>98</v>
      </c>
      <c r="J25" s="22" t="s">
        <v>298</v>
      </c>
      <c r="K25" s="22" t="s">
        <v>299</v>
      </c>
      <c r="L25" s="22" t="s">
        <v>206</v>
      </c>
      <c r="M25" s="22" t="s">
        <v>207</v>
      </c>
      <c r="N25" s="134">
        <v>120000</v>
      </c>
      <c r="O25" s="134"/>
      <c r="P25" s="134"/>
      <c r="Q25" s="134"/>
      <c r="R25" s="134"/>
      <c r="S25" s="134"/>
      <c r="T25" s="134"/>
      <c r="U25" s="134"/>
      <c r="V25" s="134">
        <v>120000</v>
      </c>
      <c r="W25" s="134"/>
      <c r="X25" s="134"/>
      <c r="Y25" s="134"/>
      <c r="Z25" s="134"/>
      <c r="AA25" s="134">
        <v>120000</v>
      </c>
    </row>
    <row r="26" ht="19.5" customHeight="1" spans="1:27">
      <c r="A26" s="22" t="s">
        <v>186</v>
      </c>
      <c r="B26" s="23" t="s">
        <v>63</v>
      </c>
      <c r="C26" s="22" t="s">
        <v>270</v>
      </c>
      <c r="D26" s="23" t="s">
        <v>284</v>
      </c>
      <c r="E26" s="23" t="s">
        <v>272</v>
      </c>
      <c r="F26" s="23" t="s">
        <v>273</v>
      </c>
      <c r="G26" s="23" t="s">
        <v>284</v>
      </c>
      <c r="H26" s="22" t="s">
        <v>97</v>
      </c>
      <c r="I26" s="22" t="s">
        <v>98</v>
      </c>
      <c r="J26" s="22" t="s">
        <v>291</v>
      </c>
      <c r="K26" s="22" t="s">
        <v>292</v>
      </c>
      <c r="L26" s="22" t="s">
        <v>206</v>
      </c>
      <c r="M26" s="22" t="s">
        <v>207</v>
      </c>
      <c r="N26" s="134">
        <v>1000000</v>
      </c>
      <c r="O26" s="134"/>
      <c r="P26" s="134"/>
      <c r="Q26" s="134"/>
      <c r="R26" s="134"/>
      <c r="S26" s="134"/>
      <c r="T26" s="134"/>
      <c r="U26" s="134">
        <v>1000000</v>
      </c>
      <c r="V26" s="134"/>
      <c r="W26" s="134"/>
      <c r="X26" s="134"/>
      <c r="Y26" s="134"/>
      <c r="Z26" s="134"/>
      <c r="AA26" s="134"/>
    </row>
    <row r="27" ht="19.5" customHeight="1" spans="1:27">
      <c r="A27" s="22" t="s">
        <v>186</v>
      </c>
      <c r="B27" s="23" t="s">
        <v>63</v>
      </c>
      <c r="C27" s="22" t="s">
        <v>270</v>
      </c>
      <c r="D27" s="23" t="s">
        <v>284</v>
      </c>
      <c r="E27" s="23" t="s">
        <v>272</v>
      </c>
      <c r="F27" s="23" t="s">
        <v>273</v>
      </c>
      <c r="G27" s="23" t="s">
        <v>284</v>
      </c>
      <c r="H27" s="22" t="s">
        <v>97</v>
      </c>
      <c r="I27" s="22" t="s">
        <v>98</v>
      </c>
      <c r="J27" s="22" t="s">
        <v>300</v>
      </c>
      <c r="K27" s="22" t="s">
        <v>301</v>
      </c>
      <c r="L27" s="22" t="s">
        <v>302</v>
      </c>
      <c r="M27" s="22" t="s">
        <v>303</v>
      </c>
      <c r="N27" s="134">
        <v>200000</v>
      </c>
      <c r="O27" s="134"/>
      <c r="P27" s="134"/>
      <c r="Q27" s="134"/>
      <c r="R27" s="134"/>
      <c r="S27" s="134"/>
      <c r="T27" s="134"/>
      <c r="U27" s="134"/>
      <c r="V27" s="134">
        <v>200000</v>
      </c>
      <c r="W27" s="134"/>
      <c r="X27" s="134"/>
      <c r="Y27" s="134"/>
      <c r="Z27" s="134"/>
      <c r="AA27" s="134">
        <v>200000</v>
      </c>
    </row>
    <row r="28" ht="19.5" customHeight="1" spans="1:27">
      <c r="A28" s="22" t="s">
        <v>186</v>
      </c>
      <c r="B28" s="23" t="s">
        <v>63</v>
      </c>
      <c r="C28" s="22" t="s">
        <v>270</v>
      </c>
      <c r="D28" s="23" t="s">
        <v>304</v>
      </c>
      <c r="E28" s="23" t="s">
        <v>272</v>
      </c>
      <c r="F28" s="23" t="s">
        <v>273</v>
      </c>
      <c r="G28" s="23" t="s">
        <v>304</v>
      </c>
      <c r="H28" s="22" t="s">
        <v>97</v>
      </c>
      <c r="I28" s="22" t="s">
        <v>98</v>
      </c>
      <c r="J28" s="22" t="s">
        <v>227</v>
      </c>
      <c r="K28" s="22" t="s">
        <v>228</v>
      </c>
      <c r="L28" s="22" t="s">
        <v>206</v>
      </c>
      <c r="M28" s="22" t="s">
        <v>207</v>
      </c>
      <c r="N28" s="134">
        <v>80000</v>
      </c>
      <c r="O28" s="134">
        <v>80000</v>
      </c>
      <c r="P28" s="134"/>
      <c r="Q28" s="134"/>
      <c r="R28" s="134"/>
      <c r="S28" s="134"/>
      <c r="T28" s="134"/>
      <c r="U28" s="134"/>
      <c r="V28" s="134"/>
      <c r="W28" s="134"/>
      <c r="X28" s="134"/>
      <c r="Y28" s="134"/>
      <c r="Z28" s="134"/>
      <c r="AA28" s="134"/>
    </row>
    <row r="29" ht="19.5" customHeight="1" spans="1:27">
      <c r="A29" s="22" t="s">
        <v>186</v>
      </c>
      <c r="B29" s="23" t="s">
        <v>63</v>
      </c>
      <c r="C29" s="22" t="s">
        <v>270</v>
      </c>
      <c r="D29" s="23" t="s">
        <v>305</v>
      </c>
      <c r="E29" s="23" t="s">
        <v>272</v>
      </c>
      <c r="F29" s="23" t="s">
        <v>273</v>
      </c>
      <c r="G29" s="23" t="s">
        <v>305</v>
      </c>
      <c r="H29" s="22" t="s">
        <v>97</v>
      </c>
      <c r="I29" s="22" t="s">
        <v>98</v>
      </c>
      <c r="J29" s="22" t="s">
        <v>291</v>
      </c>
      <c r="K29" s="22" t="s">
        <v>292</v>
      </c>
      <c r="L29" s="22" t="s">
        <v>206</v>
      </c>
      <c r="M29" s="22" t="s">
        <v>207</v>
      </c>
      <c r="N29" s="134">
        <v>528000</v>
      </c>
      <c r="O29" s="134"/>
      <c r="P29" s="134"/>
      <c r="Q29" s="134"/>
      <c r="R29" s="134"/>
      <c r="S29" s="134"/>
      <c r="T29" s="134"/>
      <c r="U29" s="134"/>
      <c r="V29" s="134">
        <v>528000</v>
      </c>
      <c r="W29" s="134"/>
      <c r="X29" s="134"/>
      <c r="Y29" s="134"/>
      <c r="Z29" s="134"/>
      <c r="AA29" s="134">
        <v>528000</v>
      </c>
    </row>
    <row r="30" ht="19.5" customHeight="1" spans="1:27">
      <c r="A30" s="22" t="s">
        <v>186</v>
      </c>
      <c r="B30" s="23" t="s">
        <v>63</v>
      </c>
      <c r="C30" s="22" t="s">
        <v>270</v>
      </c>
      <c r="D30" s="23" t="s">
        <v>305</v>
      </c>
      <c r="E30" s="23" t="s">
        <v>272</v>
      </c>
      <c r="F30" s="23" t="s">
        <v>273</v>
      </c>
      <c r="G30" s="23" t="s">
        <v>305</v>
      </c>
      <c r="H30" s="22" t="s">
        <v>97</v>
      </c>
      <c r="I30" s="22" t="s">
        <v>98</v>
      </c>
      <c r="J30" s="22" t="s">
        <v>291</v>
      </c>
      <c r="K30" s="22" t="s">
        <v>292</v>
      </c>
      <c r="L30" s="22" t="s">
        <v>206</v>
      </c>
      <c r="M30" s="22" t="s">
        <v>207</v>
      </c>
      <c r="N30" s="134">
        <v>396000</v>
      </c>
      <c r="O30" s="134">
        <v>396000</v>
      </c>
      <c r="P30" s="134"/>
      <c r="Q30" s="134"/>
      <c r="R30" s="134"/>
      <c r="S30" s="134"/>
      <c r="T30" s="134"/>
      <c r="U30" s="134"/>
      <c r="V30" s="134"/>
      <c r="W30" s="134"/>
      <c r="X30" s="134"/>
      <c r="Y30" s="134"/>
      <c r="Z30" s="134"/>
      <c r="AA30" s="134"/>
    </row>
    <row r="31" ht="19.5" customHeight="1" spans="1:27">
      <c r="A31" s="22" t="s">
        <v>186</v>
      </c>
      <c r="B31" s="23" t="s">
        <v>63</v>
      </c>
      <c r="C31" s="22" t="s">
        <v>270</v>
      </c>
      <c r="D31" s="23" t="s">
        <v>306</v>
      </c>
      <c r="E31" s="23" t="s">
        <v>272</v>
      </c>
      <c r="F31" s="23" t="s">
        <v>273</v>
      </c>
      <c r="G31" s="23" t="s">
        <v>306</v>
      </c>
      <c r="H31" s="22" t="s">
        <v>97</v>
      </c>
      <c r="I31" s="22" t="s">
        <v>98</v>
      </c>
      <c r="J31" s="22" t="s">
        <v>227</v>
      </c>
      <c r="K31" s="22" t="s">
        <v>228</v>
      </c>
      <c r="L31" s="22" t="s">
        <v>206</v>
      </c>
      <c r="M31" s="22" t="s">
        <v>207</v>
      </c>
      <c r="N31" s="134">
        <v>174600</v>
      </c>
      <c r="O31" s="134">
        <v>174600</v>
      </c>
      <c r="P31" s="134"/>
      <c r="Q31" s="134"/>
      <c r="R31" s="134"/>
      <c r="S31" s="134"/>
      <c r="T31" s="134"/>
      <c r="U31" s="134"/>
      <c r="V31" s="134"/>
      <c r="W31" s="134"/>
      <c r="X31" s="134"/>
      <c r="Y31" s="134"/>
      <c r="Z31" s="134"/>
      <c r="AA31" s="134"/>
    </row>
    <row r="32" s="126" customFormat="1" ht="19.5" customHeight="1" spans="1:27">
      <c r="A32" s="121" t="s">
        <v>186</v>
      </c>
      <c r="B32" s="135" t="s">
        <v>63</v>
      </c>
      <c r="C32" s="121" t="s">
        <v>270</v>
      </c>
      <c r="D32" s="135" t="s">
        <v>307</v>
      </c>
      <c r="E32" s="135" t="s">
        <v>272</v>
      </c>
      <c r="F32" s="135" t="s">
        <v>273</v>
      </c>
      <c r="G32" s="135" t="s">
        <v>307</v>
      </c>
      <c r="H32" s="121" t="s">
        <v>97</v>
      </c>
      <c r="I32" s="121" t="s">
        <v>98</v>
      </c>
      <c r="J32" s="121" t="s">
        <v>279</v>
      </c>
      <c r="K32" s="121" t="s">
        <v>280</v>
      </c>
      <c r="L32" s="121">
        <v>50502</v>
      </c>
      <c r="M32" s="121" t="s">
        <v>207</v>
      </c>
      <c r="N32" s="136">
        <v>1000020</v>
      </c>
      <c r="O32" s="136">
        <v>1000020</v>
      </c>
      <c r="P32" s="136"/>
      <c r="Q32" s="136"/>
      <c r="R32" s="136"/>
      <c r="S32" s="136"/>
      <c r="T32" s="136"/>
      <c r="U32" s="136"/>
      <c r="V32" s="136"/>
      <c r="W32" s="136"/>
      <c r="X32" s="136"/>
      <c r="Y32" s="136"/>
      <c r="Z32" s="136"/>
      <c r="AA32" s="136"/>
    </row>
    <row r="33" ht="19.5" customHeight="1" spans="1:27">
      <c r="A33" s="22" t="s">
        <v>186</v>
      </c>
      <c r="B33" s="23" t="s">
        <v>63</v>
      </c>
      <c r="C33" s="22" t="s">
        <v>270</v>
      </c>
      <c r="D33" s="23" t="s">
        <v>308</v>
      </c>
      <c r="E33" s="23" t="s">
        <v>272</v>
      </c>
      <c r="F33" s="23" t="s">
        <v>273</v>
      </c>
      <c r="G33" s="23" t="s">
        <v>308</v>
      </c>
      <c r="H33" s="22" t="s">
        <v>93</v>
      </c>
      <c r="I33" s="22" t="s">
        <v>94</v>
      </c>
      <c r="J33" s="22" t="s">
        <v>309</v>
      </c>
      <c r="K33" s="22" t="s">
        <v>310</v>
      </c>
      <c r="L33" s="22" t="s">
        <v>206</v>
      </c>
      <c r="M33" s="22" t="s">
        <v>207</v>
      </c>
      <c r="N33" s="134">
        <v>28875</v>
      </c>
      <c r="O33" s="134">
        <v>28875</v>
      </c>
      <c r="P33" s="134"/>
      <c r="Q33" s="134"/>
      <c r="R33" s="134"/>
      <c r="S33" s="134"/>
      <c r="T33" s="134"/>
      <c r="U33" s="134"/>
      <c r="V33" s="134"/>
      <c r="W33" s="134"/>
      <c r="X33" s="134"/>
      <c r="Y33" s="134"/>
      <c r="Z33" s="134"/>
      <c r="AA33" s="134"/>
    </row>
    <row r="34" ht="19.5" customHeight="1" spans="1:27">
      <c r="A34" s="22" t="s">
        <v>186</v>
      </c>
      <c r="B34" s="23" t="s">
        <v>63</v>
      </c>
      <c r="C34" s="22" t="s">
        <v>270</v>
      </c>
      <c r="D34" s="23" t="s">
        <v>308</v>
      </c>
      <c r="E34" s="23" t="s">
        <v>272</v>
      </c>
      <c r="F34" s="23" t="s">
        <v>273</v>
      </c>
      <c r="G34" s="23" t="s">
        <v>308</v>
      </c>
      <c r="H34" s="22" t="s">
        <v>93</v>
      </c>
      <c r="I34" s="22" t="s">
        <v>94</v>
      </c>
      <c r="J34" s="22" t="s">
        <v>227</v>
      </c>
      <c r="K34" s="22" t="s">
        <v>228</v>
      </c>
      <c r="L34" s="22" t="s">
        <v>206</v>
      </c>
      <c r="M34" s="22" t="s">
        <v>207</v>
      </c>
      <c r="N34" s="134">
        <v>259875</v>
      </c>
      <c r="O34" s="134">
        <v>259875</v>
      </c>
      <c r="P34" s="134"/>
      <c r="Q34" s="134"/>
      <c r="R34" s="134"/>
      <c r="S34" s="134"/>
      <c r="T34" s="134"/>
      <c r="U34" s="134"/>
      <c r="V34" s="134"/>
      <c r="W34" s="134"/>
      <c r="X34" s="134"/>
      <c r="Y34" s="134"/>
      <c r="Z34" s="134"/>
      <c r="AA34" s="134"/>
    </row>
    <row r="35" ht="19.5" customHeight="1" spans="1:27">
      <c r="A35" s="22" t="s">
        <v>186</v>
      </c>
      <c r="B35" s="23" t="s">
        <v>63</v>
      </c>
      <c r="C35" s="22" t="s">
        <v>270</v>
      </c>
      <c r="D35" s="23" t="s">
        <v>308</v>
      </c>
      <c r="E35" s="23" t="s">
        <v>272</v>
      </c>
      <c r="F35" s="23" t="s">
        <v>273</v>
      </c>
      <c r="G35" s="23" t="s">
        <v>308</v>
      </c>
      <c r="H35" s="22" t="s">
        <v>95</v>
      </c>
      <c r="I35" s="22" t="s">
        <v>96</v>
      </c>
      <c r="J35" s="22" t="s">
        <v>289</v>
      </c>
      <c r="K35" s="22" t="s">
        <v>290</v>
      </c>
      <c r="L35" s="22" t="s">
        <v>206</v>
      </c>
      <c r="M35" s="22" t="s">
        <v>207</v>
      </c>
      <c r="N35" s="134">
        <v>100000</v>
      </c>
      <c r="O35" s="134">
        <v>100000</v>
      </c>
      <c r="P35" s="134"/>
      <c r="Q35" s="134"/>
      <c r="R35" s="134"/>
      <c r="S35" s="134"/>
      <c r="T35" s="134"/>
      <c r="U35" s="134"/>
      <c r="V35" s="134"/>
      <c r="W35" s="134"/>
      <c r="X35" s="134"/>
      <c r="Y35" s="134"/>
      <c r="Z35" s="134"/>
      <c r="AA35" s="134"/>
    </row>
    <row r="36" ht="19.5" customHeight="1" spans="1:27">
      <c r="A36" s="22" t="s">
        <v>186</v>
      </c>
      <c r="B36" s="23" t="s">
        <v>63</v>
      </c>
      <c r="C36" s="22" t="s">
        <v>270</v>
      </c>
      <c r="D36" s="23" t="s">
        <v>308</v>
      </c>
      <c r="E36" s="23" t="s">
        <v>272</v>
      </c>
      <c r="F36" s="23" t="s">
        <v>273</v>
      </c>
      <c r="G36" s="23" t="s">
        <v>308</v>
      </c>
      <c r="H36" s="22" t="s">
        <v>95</v>
      </c>
      <c r="I36" s="22" t="s">
        <v>96</v>
      </c>
      <c r="J36" s="22" t="s">
        <v>285</v>
      </c>
      <c r="K36" s="22" t="s">
        <v>286</v>
      </c>
      <c r="L36" s="22" t="s">
        <v>206</v>
      </c>
      <c r="M36" s="22" t="s">
        <v>207</v>
      </c>
      <c r="N36" s="134">
        <v>144000</v>
      </c>
      <c r="O36" s="134">
        <v>144000</v>
      </c>
      <c r="P36" s="134"/>
      <c r="Q36" s="134"/>
      <c r="R36" s="134"/>
      <c r="S36" s="134"/>
      <c r="T36" s="134"/>
      <c r="U36" s="134"/>
      <c r="V36" s="134"/>
      <c r="W36" s="134"/>
      <c r="X36" s="134"/>
      <c r="Y36" s="134"/>
      <c r="Z36" s="134"/>
      <c r="AA36" s="134"/>
    </row>
    <row r="37" ht="19.5" customHeight="1" spans="1:27">
      <c r="A37" s="22" t="s">
        <v>186</v>
      </c>
      <c r="B37" s="23" t="s">
        <v>63</v>
      </c>
      <c r="C37" s="22" t="s">
        <v>270</v>
      </c>
      <c r="D37" s="23" t="s">
        <v>308</v>
      </c>
      <c r="E37" s="23" t="s">
        <v>272</v>
      </c>
      <c r="F37" s="23" t="s">
        <v>273</v>
      </c>
      <c r="G37" s="23" t="s">
        <v>308</v>
      </c>
      <c r="H37" s="22" t="s">
        <v>95</v>
      </c>
      <c r="I37" s="22" t="s">
        <v>96</v>
      </c>
      <c r="J37" s="22" t="s">
        <v>309</v>
      </c>
      <c r="K37" s="22" t="s">
        <v>310</v>
      </c>
      <c r="L37" s="22" t="s">
        <v>206</v>
      </c>
      <c r="M37" s="22" t="s">
        <v>207</v>
      </c>
      <c r="N37" s="134">
        <v>72000</v>
      </c>
      <c r="O37" s="134">
        <v>72000</v>
      </c>
      <c r="P37" s="134"/>
      <c r="Q37" s="134"/>
      <c r="R37" s="134"/>
      <c r="S37" s="134"/>
      <c r="T37" s="134"/>
      <c r="U37" s="134"/>
      <c r="V37" s="134"/>
      <c r="W37" s="134"/>
      <c r="X37" s="134"/>
      <c r="Y37" s="134"/>
      <c r="Z37" s="134"/>
      <c r="AA37" s="134"/>
    </row>
    <row r="38" ht="19.5" customHeight="1" spans="1:27">
      <c r="A38" s="22" t="s">
        <v>186</v>
      </c>
      <c r="B38" s="23" t="s">
        <v>63</v>
      </c>
      <c r="C38" s="22" t="s">
        <v>270</v>
      </c>
      <c r="D38" s="23" t="s">
        <v>308</v>
      </c>
      <c r="E38" s="23" t="s">
        <v>272</v>
      </c>
      <c r="F38" s="23" t="s">
        <v>273</v>
      </c>
      <c r="G38" s="23" t="s">
        <v>308</v>
      </c>
      <c r="H38" s="22" t="s">
        <v>93</v>
      </c>
      <c r="I38" s="22" t="s">
        <v>94</v>
      </c>
      <c r="J38" s="22" t="s">
        <v>285</v>
      </c>
      <c r="K38" s="22" t="s">
        <v>286</v>
      </c>
      <c r="L38" s="22" t="s">
        <v>206</v>
      </c>
      <c r="M38" s="22" t="s">
        <v>207</v>
      </c>
      <c r="N38" s="134">
        <v>173250</v>
      </c>
      <c r="O38" s="134">
        <v>173250</v>
      </c>
      <c r="P38" s="134"/>
      <c r="Q38" s="134"/>
      <c r="R38" s="134"/>
      <c r="S38" s="134"/>
      <c r="T38" s="134"/>
      <c r="U38" s="134"/>
      <c r="V38" s="134"/>
      <c r="W38" s="134"/>
      <c r="X38" s="134"/>
      <c r="Y38" s="134"/>
      <c r="Z38" s="134"/>
      <c r="AA38" s="134"/>
    </row>
    <row r="39" ht="19.5" customHeight="1" spans="1:27">
      <c r="A39" s="22" t="s">
        <v>186</v>
      </c>
      <c r="B39" s="23" t="s">
        <v>63</v>
      </c>
      <c r="C39" s="22" t="s">
        <v>270</v>
      </c>
      <c r="D39" s="23" t="s">
        <v>308</v>
      </c>
      <c r="E39" s="23" t="s">
        <v>272</v>
      </c>
      <c r="F39" s="23" t="s">
        <v>273</v>
      </c>
      <c r="G39" s="23" t="s">
        <v>308</v>
      </c>
      <c r="H39" s="22" t="s">
        <v>93</v>
      </c>
      <c r="I39" s="22" t="s">
        <v>94</v>
      </c>
      <c r="J39" s="22" t="s">
        <v>289</v>
      </c>
      <c r="K39" s="22" t="s">
        <v>290</v>
      </c>
      <c r="L39" s="22" t="s">
        <v>206</v>
      </c>
      <c r="M39" s="22" t="s">
        <v>207</v>
      </c>
      <c r="N39" s="134">
        <v>115500</v>
      </c>
      <c r="O39" s="134">
        <v>115500</v>
      </c>
      <c r="P39" s="134"/>
      <c r="Q39" s="134"/>
      <c r="R39" s="134"/>
      <c r="S39" s="134"/>
      <c r="T39" s="134"/>
      <c r="U39" s="134"/>
      <c r="V39" s="134"/>
      <c r="W39" s="134"/>
      <c r="X39" s="134"/>
      <c r="Y39" s="134"/>
      <c r="Z39" s="134"/>
      <c r="AA39" s="134"/>
    </row>
    <row r="40" ht="19.5" customHeight="1" spans="1:27">
      <c r="A40" s="22" t="s">
        <v>186</v>
      </c>
      <c r="B40" s="23" t="s">
        <v>63</v>
      </c>
      <c r="C40" s="22" t="s">
        <v>270</v>
      </c>
      <c r="D40" s="23" t="s">
        <v>308</v>
      </c>
      <c r="E40" s="23" t="s">
        <v>272</v>
      </c>
      <c r="F40" s="23" t="s">
        <v>273</v>
      </c>
      <c r="G40" s="23" t="s">
        <v>308</v>
      </c>
      <c r="H40" s="22" t="s">
        <v>95</v>
      </c>
      <c r="I40" s="22" t="s">
        <v>96</v>
      </c>
      <c r="J40" s="22" t="s">
        <v>227</v>
      </c>
      <c r="K40" s="22" t="s">
        <v>228</v>
      </c>
      <c r="L40" s="22" t="s">
        <v>206</v>
      </c>
      <c r="M40" s="22" t="s">
        <v>207</v>
      </c>
      <c r="N40" s="134">
        <v>1124000</v>
      </c>
      <c r="O40" s="134">
        <v>1124000</v>
      </c>
      <c r="P40" s="134"/>
      <c r="Q40" s="134"/>
      <c r="R40" s="134"/>
      <c r="S40" s="134"/>
      <c r="T40" s="134"/>
      <c r="U40" s="134"/>
      <c r="V40" s="134"/>
      <c r="W40" s="134"/>
      <c r="X40" s="134"/>
      <c r="Y40" s="134"/>
      <c r="Z40" s="134"/>
      <c r="AA40" s="134"/>
    </row>
    <row r="41" ht="19.5" customHeight="1" spans="1:27">
      <c r="A41" s="22" t="s">
        <v>186</v>
      </c>
      <c r="B41" s="23" t="s">
        <v>63</v>
      </c>
      <c r="C41" s="22" t="s">
        <v>270</v>
      </c>
      <c r="D41" s="23" t="s">
        <v>311</v>
      </c>
      <c r="E41" s="23" t="s">
        <v>272</v>
      </c>
      <c r="F41" s="23" t="s">
        <v>273</v>
      </c>
      <c r="G41" s="23" t="s">
        <v>311</v>
      </c>
      <c r="H41" s="22" t="s">
        <v>97</v>
      </c>
      <c r="I41" s="22" t="s">
        <v>98</v>
      </c>
      <c r="J41" s="22" t="s">
        <v>227</v>
      </c>
      <c r="K41" s="22" t="s">
        <v>228</v>
      </c>
      <c r="L41" s="22" t="s">
        <v>206</v>
      </c>
      <c r="M41" s="22" t="s">
        <v>207</v>
      </c>
      <c r="N41" s="134">
        <v>10000</v>
      </c>
      <c r="O41" s="134"/>
      <c r="P41" s="134"/>
      <c r="Q41" s="134"/>
      <c r="R41" s="134"/>
      <c r="S41" s="134"/>
      <c r="T41" s="134"/>
      <c r="U41" s="134"/>
      <c r="V41" s="134">
        <v>10000</v>
      </c>
      <c r="W41" s="134"/>
      <c r="X41" s="134"/>
      <c r="Y41" s="134"/>
      <c r="Z41" s="134"/>
      <c r="AA41" s="134">
        <v>10000</v>
      </c>
    </row>
    <row r="42" ht="19.5" customHeight="1" spans="1:27">
      <c r="A42" s="22" t="s">
        <v>186</v>
      </c>
      <c r="B42" s="23" t="s">
        <v>63</v>
      </c>
      <c r="C42" s="22" t="s">
        <v>270</v>
      </c>
      <c r="D42" s="23" t="s">
        <v>312</v>
      </c>
      <c r="E42" s="23" t="s">
        <v>272</v>
      </c>
      <c r="F42" s="23" t="s">
        <v>273</v>
      </c>
      <c r="G42" s="23" t="s">
        <v>312</v>
      </c>
      <c r="H42" s="22" t="s">
        <v>97</v>
      </c>
      <c r="I42" s="22" t="s">
        <v>98</v>
      </c>
      <c r="J42" s="22" t="s">
        <v>227</v>
      </c>
      <c r="K42" s="22" t="s">
        <v>228</v>
      </c>
      <c r="L42" s="22" t="s">
        <v>206</v>
      </c>
      <c r="M42" s="22" t="s">
        <v>207</v>
      </c>
      <c r="N42" s="134">
        <v>295200</v>
      </c>
      <c r="O42" s="134"/>
      <c r="P42" s="134"/>
      <c r="Q42" s="134"/>
      <c r="R42" s="134"/>
      <c r="S42" s="134"/>
      <c r="T42" s="134"/>
      <c r="U42" s="134"/>
      <c r="V42" s="134">
        <v>295200</v>
      </c>
      <c r="W42" s="134"/>
      <c r="X42" s="134"/>
      <c r="Y42" s="134"/>
      <c r="Z42" s="134"/>
      <c r="AA42" s="134">
        <v>295200</v>
      </c>
    </row>
    <row r="43" ht="19.5" customHeight="1" spans="1:27">
      <c r="A43" s="22" t="s">
        <v>186</v>
      </c>
      <c r="B43" s="23" t="s">
        <v>63</v>
      </c>
      <c r="C43" s="22" t="s">
        <v>270</v>
      </c>
      <c r="D43" s="23" t="s">
        <v>313</v>
      </c>
      <c r="E43" s="23" t="s">
        <v>272</v>
      </c>
      <c r="F43" s="23" t="s">
        <v>273</v>
      </c>
      <c r="G43" s="23" t="s">
        <v>313</v>
      </c>
      <c r="H43" s="22" t="s">
        <v>97</v>
      </c>
      <c r="I43" s="22" t="s">
        <v>98</v>
      </c>
      <c r="J43" s="22" t="s">
        <v>279</v>
      </c>
      <c r="K43" s="22" t="s">
        <v>280</v>
      </c>
      <c r="L43" s="22" t="s">
        <v>206</v>
      </c>
      <c r="M43" s="22" t="s">
        <v>207</v>
      </c>
      <c r="N43" s="134">
        <v>10000000</v>
      </c>
      <c r="O43" s="134"/>
      <c r="P43" s="134"/>
      <c r="Q43" s="134"/>
      <c r="R43" s="134"/>
      <c r="S43" s="134"/>
      <c r="T43" s="134"/>
      <c r="U43" s="134"/>
      <c r="V43" s="134">
        <v>10000000</v>
      </c>
      <c r="W43" s="134"/>
      <c r="X43" s="134"/>
      <c r="Y43" s="134"/>
      <c r="Z43" s="134"/>
      <c r="AA43" s="134">
        <v>10000000</v>
      </c>
    </row>
    <row r="44" ht="18.75" customHeight="1" spans="1:27">
      <c r="A44" s="137" t="s">
        <v>49</v>
      </c>
      <c r="B44" s="23"/>
      <c r="C44" s="23"/>
      <c r="D44" s="23"/>
      <c r="E44" s="23"/>
      <c r="F44" s="23"/>
      <c r="G44" s="23"/>
      <c r="H44" s="138"/>
      <c r="I44" s="138"/>
      <c r="J44" s="138"/>
      <c r="K44" s="138"/>
      <c r="L44" s="138"/>
      <c r="M44" s="138"/>
      <c r="N44" s="134">
        <v>30186180</v>
      </c>
      <c r="O44" s="134">
        <v>5282200</v>
      </c>
      <c r="P44" s="134"/>
      <c r="Q44" s="134"/>
      <c r="R44" s="134"/>
      <c r="S44" s="134"/>
      <c r="T44" s="134"/>
      <c r="U44" s="134">
        <v>1330780</v>
      </c>
      <c r="V44" s="134">
        <v>23573200</v>
      </c>
      <c r="W44" s="134"/>
      <c r="X44" s="134"/>
      <c r="Y44" s="134"/>
      <c r="Z44" s="134"/>
      <c r="AA44" s="134">
        <v>23573200</v>
      </c>
    </row>
  </sheetData>
  <mergeCells count="21">
    <mergeCell ref="A2:AA2"/>
    <mergeCell ref="A3:C3"/>
    <mergeCell ref="O4:Q4"/>
    <mergeCell ref="R4:T4"/>
    <mergeCell ref="V4:AA4"/>
    <mergeCell ref="A44:M44"/>
    <mergeCell ref="A4:A5"/>
    <mergeCell ref="B4:B5"/>
    <mergeCell ref="C4:C5"/>
    <mergeCell ref="D4:D5"/>
    <mergeCell ref="E4:E5"/>
    <mergeCell ref="F4:F5"/>
    <mergeCell ref="G4:G5"/>
    <mergeCell ref="H4:H5"/>
    <mergeCell ref="I4:I5"/>
    <mergeCell ref="J4:J5"/>
    <mergeCell ref="K4:K5"/>
    <mergeCell ref="L4:L5"/>
    <mergeCell ref="M4:M5"/>
    <mergeCell ref="N4:N5"/>
    <mergeCell ref="U4:U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财务收支预算总表</vt:lpstr>
      <vt:lpstr>部门收入预算表</vt:lpstr>
      <vt:lpstr>部门支出预算表</vt:lpstr>
      <vt:lpstr>部门财政拨款收支预算总表</vt:lpstr>
      <vt:lpstr>部门一般公共预算支出预算表</vt:lpstr>
      <vt:lpstr>部门“三公”经费财政拨款支出情况表</vt:lpstr>
      <vt:lpstr>部门政府性基金预算支出预算表</vt:lpstr>
      <vt:lpstr>部门预算基本支出明细表</vt:lpstr>
      <vt:lpstr>部门预算项目支出明细表（一）</vt:lpstr>
      <vt:lpstr>部门预算项目支出明细表（二）</vt:lpstr>
      <vt:lpstr>部门政府采购预算表</vt:lpstr>
      <vt:lpstr>部门政府购买服务预算表</vt:lpstr>
      <vt:lpstr>部门项目支出绩效目标表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文支</cp:lastModifiedBy>
  <dcterms:created xsi:type="dcterms:W3CDTF">2026-02-06T02:47:00Z</dcterms:created>
  <dcterms:modified xsi:type="dcterms:W3CDTF">2026-03-13T07:34:07Z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1E4640B71EBF4975A8B2B6C16DA08A63_13</vt:lpwstr>
  </property>
  <property fmtid="{D5CDD505-2E9C-101B-9397-08002B2CF9AE}" pid="3" name="KSOProductBuildVer">
    <vt:lpwstr>2052-12.1.0.24034</vt:lpwstr>
  </property>
  <property fmtid="{D5CDD505-2E9C-101B-9397-08002B2CF9AE}" pid="4" name="CalculationRule">
    <vt:i4>0</vt:i4>
  </property>
</Properties>
</file>