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财务收支预算总表" sheetId="1" r:id="rId1"/>
    <sheet name="部门收入预算表" sheetId="2" r:id="rId2"/>
    <sheet name="部门支出预算表" sheetId="3" r:id="rId3"/>
    <sheet name="部门财政拨款收支预算总表" sheetId="4" r:id="rId4"/>
    <sheet name="部门一般公共预算支出预算表" sheetId="5" r:id="rId5"/>
    <sheet name="部门“三公”经费财政拨款支出情况表" sheetId="6" r:id="rId6"/>
    <sheet name="部门政府性基金预算支出预算表" sheetId="7" r:id="rId7"/>
    <sheet name="部门预算基本支出明细表" sheetId="8" r:id="rId8"/>
    <sheet name="部门预算项目支出明细表（一）" sheetId="9" r:id="rId9"/>
    <sheet name="部门预算项目支出明细表（二）" sheetId="10" r:id="rId10"/>
    <sheet name="部门政府采购预算表" sheetId="11" r:id="rId11"/>
    <sheet name="部门政府购买服务预算表" sheetId="12" r:id="rId12"/>
    <sheet name="部门项目支出绩效目标表" sheetId="13" r:id="rId13"/>
    <sheet name="部门项目中期规划预算表"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<sst xmlns="http://schemas.openxmlformats.org/spreadsheetml/2006/main" count="1953" uniqueCount="521">
  <si>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</si>
  <si>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</si>
  <si>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</si>
  <si>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</si>
  <si>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</si>
  <si>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</si>
  <si>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</si>
  <si>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</si>
  <si>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</si>
  <si>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</si>
  <si>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</si>
  <si>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</si>
  <si>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</si>
  <si>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</si>
  <si>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</si>
  <si>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</si>
  <si>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</si>
  <si>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</si>
  <si>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</si>
  <si>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</si>
  <si>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</si>
  <si>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</si>
  <si>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</si>
  <si>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</si>
  <si>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</si>
  <si>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</si>
  <si>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</si>
  <si>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</si>
  <si>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</si>
  <si>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</si>
  <si>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</si>
  <si>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</si>
  <si>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</si>
  <si>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</si>
  <si>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</si>
  <si>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</si>
  <si>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</si>
  <si>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</si>
  <si>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</si>
  <si>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</si>
  <si>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</si>
  <si>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</si>
  <si>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</si>
  <si>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</si>
  <si>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</si>
  <si>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</si>
  <si>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</si>
  <si>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</si>
  <si>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</si>
  <si>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</si>
  <si>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</si>
  <si>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</si>
  <si>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</si>
  <si>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</si>
  <si>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</si>
  <si>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</si>
  <si>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</si>
  <si>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</si>
  <si>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</si>
  <si>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</si>
  <si>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</si>
  <si>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</si>
  <si>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211005</t>
  </si>
  <si>
    <t>昆明经济技术开发区第三小学</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</si>
  <si>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</si>
  <si>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</si>
  <si>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</si>
  <si>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</si>
  <si>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</si>
  <si>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</si>
  <si>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</si>
  <si>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</si>
  <si>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</si>
  <si>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</si>
  <si>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</si>
  <si>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</si>
  <si>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</si>
  <si>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</si>
  <si>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</si>
  <si>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</si>
  <si>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</si>
  <si>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</si>
  <si>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</si>
  <si>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</si>
  <si>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</si>
  <si>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</si>
  <si>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</si>
  <si>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</si>
  <si>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</si>
  <si>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</si>
  <si>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</si>
  <si>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</si>
  <si>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</si>
  <si>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</si>
  <si>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</si>
  <si>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</si>
  <si>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</si>
  <si>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</si>
  <si>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</si>
  <si>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</si>
  <si>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</si>
  <si>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</si>
  <si>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</si>
  <si>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</si>
  <si>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</si>
  <si>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</si>
  <si>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</si>
  <si>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</si>
  <si>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</si>
  <si>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</si>
  <si>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</si>
  <si>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</si>
  <si>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</si>
  <si>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</si>
  <si>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</si>
  <si>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</si>
  <si>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</si>
  <si>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221</t>
  </si>
  <si>
    <t>住房保障支出</t>
  </si>
  <si>
    <t>22102</t>
  </si>
  <si>
    <t>住房改革支出</t>
  </si>
  <si>
    <t>2210201</t>
  </si>
  <si>
    <t>住房公积金</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</si>
  <si>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</si>
  <si>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</si>
  <si>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</si>
  <si>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</si>
  <si>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</si>
  <si>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</si>
  <si>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</si>
  <si>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</si>
  <si>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</si>
  <si>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</si>
  <si>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</si>
  <si>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</si>
  <si>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</si>
  <si>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</si>
  <si>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</si>
  <si>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</si>
  <si>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</si>
  <si>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</si>
  <si>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</si>
  <si>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</si>
  <si>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</si>
  <si>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</si>
  <si>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</si>
  <si>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</si>
  <si>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</si>
  <si>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</si>
  <si>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</si>
  <si>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</si>
  <si>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</si>
  <si>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</si>
  <si>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</si>
  <si>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</si>
  <si>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</si>
  <si>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部门预算支出功能分类科目</t>
  </si>
  <si>
    <t>人员经费</t>
  </si>
  <si>
    <t>公用经费</t>
  </si>
  <si>
    <t>合  计</t>
  </si>
  <si>
    <t>预算06-1表</t>
  </si>
  <si>
    <t>项目</t>
  </si>
  <si>
    <t>年初预算数</t>
  </si>
  <si>
    <t>上年预算数</t>
  </si>
  <si>
    <t>本年预算与上年预算对比</t>
  </si>
  <si>
    <t>增减额</t>
  </si>
  <si>
    <t>增减幅度</t>
  </si>
  <si>
    <t>1.因公出国（境）费用</t>
  </si>
  <si>
    <t>2.公务接待费</t>
  </si>
  <si>
    <t>3.公务用车购置及运行费</t>
  </si>
  <si>
    <t>其中：（1）公务用车运行费</t>
  </si>
  <si>
    <t xml:space="preserve">      （2）公务用车购置费</t>
  </si>
  <si>
    <t>“三公”经费增减变化原因说明:</t>
  </si>
  <si>
    <t>本年政府性基金预算支出</t>
  </si>
  <si>
    <t>2023年部门基本支出预算表</t>
  </si>
  <si>
    <t>主管部门</t>
  </si>
  <si>
    <t>单位名称</t>
  </si>
  <si>
    <t>项目名称</t>
  </si>
  <si>
    <t>明细项目名称</t>
  </si>
  <si>
    <t>功能科目编码</t>
  </si>
  <si>
    <t>功能科目名称</t>
  </si>
  <si>
    <t>经济科目编码</t>
  </si>
  <si>
    <t>经济科目名称</t>
  </si>
  <si>
    <t>政府经济科目编码</t>
  </si>
  <si>
    <t>政府经济科目名称</t>
  </si>
  <si>
    <t>本年财政拨款</t>
  </si>
  <si>
    <t>财政拨款结转结余</t>
  </si>
  <si>
    <t>中国（云南）自由贸易试验区昆明片区社会事务局\昆明经济技术开发区社会事务局</t>
  </si>
  <si>
    <t>离退休人员经费</t>
  </si>
  <si>
    <t>退休人员生活补助</t>
  </si>
  <si>
    <t>30305</t>
  </si>
  <si>
    <t>生活补助</t>
  </si>
  <si>
    <t>50901</t>
  </si>
  <si>
    <t>社会福利和救助</t>
  </si>
  <si>
    <t>退休费</t>
  </si>
  <si>
    <t>30302</t>
  </si>
  <si>
    <t>50905</t>
  </si>
  <si>
    <t>离退休费</t>
  </si>
  <si>
    <t>事业人员基本支出工资</t>
  </si>
  <si>
    <t>事业基本工资</t>
  </si>
  <si>
    <t>30101</t>
  </si>
  <si>
    <t>基本工资</t>
  </si>
  <si>
    <t>50501</t>
  </si>
  <si>
    <t>工资福利支出</t>
  </si>
  <si>
    <t>事业津贴补贴</t>
  </si>
  <si>
    <t>30102</t>
  </si>
  <si>
    <t>津贴补贴</t>
  </si>
  <si>
    <t>事业年终一次性奖金</t>
  </si>
  <si>
    <t>30103</t>
  </si>
  <si>
    <t>奖金</t>
  </si>
  <si>
    <t>绩效工资</t>
  </si>
  <si>
    <t>30107</t>
  </si>
  <si>
    <t>事业人员绩效奖励</t>
  </si>
  <si>
    <t>事业政府综合目标奖</t>
  </si>
  <si>
    <t>劳务派遣人员经费</t>
  </si>
  <si>
    <t>30226</t>
  </si>
  <si>
    <t>劳务费</t>
  </si>
  <si>
    <t>50502</t>
  </si>
  <si>
    <t>商品和服务支出</t>
  </si>
  <si>
    <t>一般公用经费</t>
  </si>
  <si>
    <t>教育单位福利费</t>
  </si>
  <si>
    <t>30299</t>
  </si>
  <si>
    <t>其他商品和服务支出</t>
  </si>
  <si>
    <t>其他人员支出</t>
  </si>
  <si>
    <t>临聘人员保险</t>
  </si>
  <si>
    <t>30199</t>
  </si>
  <si>
    <t>其他工资福利支出</t>
  </si>
  <si>
    <t>临聘人员工资</t>
  </si>
  <si>
    <t>社会保障缴费</t>
  </si>
  <si>
    <t>机关事业单位养老保险</t>
  </si>
  <si>
    <t>30108</t>
  </si>
  <si>
    <t>机关事业单位基本养老保险缴费</t>
  </si>
  <si>
    <t>职业年金缴费</t>
  </si>
  <si>
    <t>30109</t>
  </si>
  <si>
    <t>职工基本医疗保险缴费</t>
  </si>
  <si>
    <t>30110</t>
  </si>
  <si>
    <t>工伤保险缴费</t>
  </si>
  <si>
    <t>30112</t>
  </si>
  <si>
    <t>其他社会保障缴费</t>
  </si>
  <si>
    <t>失业保险缴费</t>
  </si>
  <si>
    <t>奖励性绩效工资（2017年提高标准部分）</t>
  </si>
  <si>
    <t>工会经费</t>
  </si>
  <si>
    <t>30228</t>
  </si>
  <si>
    <t>奖励性绩效工资（事业人员30%）</t>
  </si>
  <si>
    <t>临聘人员福利费</t>
  </si>
  <si>
    <t>残疾人保障金</t>
  </si>
  <si>
    <t>工会经费（聘用）</t>
  </si>
  <si>
    <t>公车购置及运维费</t>
  </si>
  <si>
    <t>公务用车运行维护费（汽车、船只）</t>
  </si>
  <si>
    <t>30231</t>
  </si>
  <si>
    <t>公务用车运行维护费</t>
  </si>
  <si>
    <t>30113</t>
  </si>
  <si>
    <t>项目类别</t>
  </si>
  <si>
    <t>项目级次</t>
  </si>
  <si>
    <t>基建项目类型</t>
  </si>
  <si>
    <t>部门经济科目编码</t>
  </si>
  <si>
    <t>部门经济科目名称</t>
  </si>
  <si>
    <t>16</t>
  </si>
  <si>
    <t>17</t>
  </si>
  <si>
    <t>18</t>
  </si>
  <si>
    <t>19</t>
  </si>
  <si>
    <t>20</t>
  </si>
  <si>
    <t>21</t>
  </si>
  <si>
    <t>22</t>
  </si>
  <si>
    <t>23</t>
  </si>
  <si>
    <t>24</t>
  </si>
  <si>
    <t>25</t>
  </si>
  <si>
    <t>26</t>
  </si>
  <si>
    <t>27</t>
  </si>
  <si>
    <t>民生类</t>
  </si>
  <si>
    <t>物业管理项目专项经费</t>
  </si>
  <si>
    <t>本级</t>
  </si>
  <si>
    <t>非基建项目</t>
  </si>
  <si>
    <t>30209</t>
  </si>
  <si>
    <t>物业管理费</t>
  </si>
  <si>
    <t>保安服务费项目专项经费</t>
  </si>
  <si>
    <t>30201</t>
  </si>
  <si>
    <t>办公费</t>
  </si>
  <si>
    <t>课后服务项目专项经费</t>
  </si>
  <si>
    <t>教师活动项目专项经费</t>
  </si>
  <si>
    <t>教学设施设备项目专项经费</t>
  </si>
  <si>
    <t>31002</t>
  </si>
  <si>
    <t>办公设备购置</t>
  </si>
  <si>
    <t>50601</t>
  </si>
  <si>
    <t>资本性支出</t>
  </si>
  <si>
    <t>非同级财政拨款专项经费</t>
  </si>
  <si>
    <t>30216</t>
  </si>
  <si>
    <t>培训费</t>
  </si>
  <si>
    <t>30207</t>
  </si>
  <si>
    <t>邮电费</t>
  </si>
  <si>
    <t>30205</t>
  </si>
  <si>
    <t>水费</t>
  </si>
  <si>
    <t>30211</t>
  </si>
  <si>
    <t>差旅费</t>
  </si>
  <si>
    <t>30206</t>
  </si>
  <si>
    <t>电费</t>
  </si>
  <si>
    <t>30213</t>
  </si>
  <si>
    <t>维修（护）费</t>
  </si>
  <si>
    <t>课后服务费专项资金</t>
  </si>
  <si>
    <t>生均公用经费</t>
  </si>
  <si>
    <t>标准化数字校园建设项目专项经费</t>
  </si>
  <si>
    <t>31007</t>
  </si>
  <si>
    <t>信息网络及软件购置更新</t>
  </si>
  <si>
    <t>遗属生活补助专项资金</t>
  </si>
  <si>
    <t>非同级财政拨款结转结余资金</t>
  </si>
  <si>
    <t>银行存款利息上缴经费</t>
  </si>
  <si>
    <t>是否基建项目</t>
  </si>
  <si>
    <t>资金来源--本级安排</t>
  </si>
  <si>
    <t>一般公共预算支出</t>
  </si>
  <si>
    <t>结余结转资金安排</t>
  </si>
  <si>
    <t>结转结余资金支出</t>
  </si>
  <si>
    <t>本级支出</t>
  </si>
  <si>
    <t>对下转移支付</t>
  </si>
  <si>
    <t>采购目录</t>
  </si>
  <si>
    <t>采购项目</t>
  </si>
  <si>
    <t>计量
单位</t>
  </si>
  <si>
    <t>数量</t>
  </si>
  <si>
    <t>单价</t>
  </si>
  <si>
    <t>资金来源</t>
  </si>
  <si>
    <t>单位自筹</t>
  </si>
  <si>
    <t>结余结转资金</t>
  </si>
  <si>
    <t>事业单位
经营收入</t>
  </si>
  <si>
    <t>服务</t>
  </si>
  <si>
    <t>元</t>
  </si>
  <si>
    <t>物业管理服务</t>
  </si>
  <si>
    <t>物业管理服务专项经费</t>
  </si>
  <si>
    <t>保安服务</t>
  </si>
  <si>
    <t>保安服务专项经费</t>
  </si>
  <si>
    <t>货物类</t>
  </si>
  <si>
    <t>教学设备采购专项经费（设备）</t>
  </si>
  <si>
    <t>基本支出/项目支出</t>
  </si>
  <si>
    <t>政府购买服务项目</t>
  </si>
  <si>
    <t>政府购买服务目录</t>
  </si>
  <si>
    <t>政府性基金</t>
  </si>
  <si>
    <t>财政专户管理的收入</t>
  </si>
  <si>
    <t>项目年度绩效目标</t>
  </si>
  <si>
    <t>一级指标</t>
  </si>
  <si>
    <t>二级指标</t>
  </si>
  <si>
    <t>三级指标</t>
  </si>
  <si>
    <t>指标性质</t>
  </si>
  <si>
    <t>指标值</t>
  </si>
  <si>
    <t>度量单位</t>
  </si>
  <si>
    <t>指标属性</t>
  </si>
  <si>
    <t>指标内容</t>
  </si>
  <si>
    <t>为了满足新时代学校对外宣传的需要，学校拟报请在2025年年度预算中采购教学设备一批，实现学校宣传制作、视频采集及现代化办学要求。我校新册校区图书总数为21290本，学生人数为1652，生均12.89本不达标，还需购买11750本。按照图书均价20元/本，共计需要图书购买资金235000元。现财务室需要购买一台台式电脑，预计所需金额5000元.特申请更换115套（见附表）。教室内交互智能平板也已因老旧而无法使用，申请更换4台（见附表），所需经费104000元.</t>
  </si>
  <si>
    <t>产出指标</t>
  </si>
  <si>
    <t>数量指标</t>
  </si>
  <si>
    <t>购置设备种类数量</t>
  </si>
  <si>
    <t>&gt;=</t>
  </si>
  <si>
    <t>种</t>
  </si>
  <si>
    <t>定量指标</t>
  </si>
  <si>
    <t>反映部门购置设备种类数量的情况。</t>
  </si>
  <si>
    <t>质量指标</t>
  </si>
  <si>
    <t>购置设备验收合格率</t>
  </si>
  <si>
    <t>90</t>
  </si>
  <si>
    <t>%</t>
  </si>
  <si>
    <t>反映购置设备验收合格情况
验收合格率=验收合格的设备/购置总设备*100%</t>
  </si>
  <si>
    <t>购置设备利用率</t>
  </si>
  <si>
    <t>反映设备利用的情况
设备利用率=利用的设备/购置总设备*100%</t>
  </si>
  <si>
    <t>购置设备完成率</t>
  </si>
  <si>
    <t>反映购置设备验收完成情况
工作任务完成率=完成的工作任务/工作总任务*100%</t>
  </si>
  <si>
    <t>时效指标</t>
  </si>
  <si>
    <t>购置设备完成时限</t>
  </si>
  <si>
    <t>&lt;=</t>
  </si>
  <si>
    <t>2025年12月31日</t>
  </si>
  <si>
    <t>年</t>
  </si>
  <si>
    <t>反映购置设备完成时限情况。</t>
  </si>
  <si>
    <t>效益指标</t>
  </si>
  <si>
    <t>可持续影响</t>
  </si>
  <si>
    <t>设备持续使用年限</t>
  </si>
  <si>
    <t>反映新投入设备使用年限情况。</t>
  </si>
  <si>
    <t>满意度指标</t>
  </si>
  <si>
    <t>服务对象满意度</t>
  </si>
  <si>
    <t>教职工满意度</t>
  </si>
  <si>
    <t>通过开展问卷调查的形式来反映服务对象对购置设备的整体满意情况。</t>
  </si>
  <si>
    <t>核算每年非同级财政预算单位划拨各类专项资金结转结余资金</t>
  </si>
  <si>
    <t>结转结余资金上缴金额</t>
  </si>
  <si>
    <t>5000000</t>
  </si>
  <si>
    <t>经济效益</t>
  </si>
  <si>
    <t>盘活存量资金</t>
  </si>
  <si>
    <t>=</t>
  </si>
  <si>
    <t>有效使用</t>
  </si>
  <si>
    <t>定性指标</t>
  </si>
  <si>
    <t>成本指标</t>
  </si>
  <si>
    <t>经济成本指标</t>
  </si>
  <si>
    <t>结余资金金额</t>
  </si>
  <si>
    <t>决算批复</t>
  </si>
  <si>
    <t>按照经费保障财政补贴 250元/生/学期，家长自愿购买服务，学校收取服务费最高不超过 400 元/生/学期的要求，2026年我校所需财政补贴一般公共预算财政拨款学生课后服务专项经费1742500元（250元*3485人*2学期）；2026年我校所需课后服务收费金额为2788000元（400元*3485人*2学期）。</t>
  </si>
  <si>
    <t>课后服务课程覆盖人数</t>
  </si>
  <si>
    <t>2000</t>
  </si>
  <si>
    <t>人</t>
  </si>
  <si>
    <t>反映开展课后服务课程学生覆盖的情况</t>
  </si>
  <si>
    <t>资金合规使用率</t>
  </si>
  <si>
    <t>100</t>
  </si>
  <si>
    <t>反映开展课后服务内容质量</t>
  </si>
  <si>
    <t>课后服务完成时限</t>
  </si>
  <si>
    <t>2025年12月底</t>
  </si>
  <si>
    <t>反映课后服务完成时限</t>
  </si>
  <si>
    <t>社会效益</t>
  </si>
  <si>
    <t>学生在学业、身心健康、社交能力、创新等方面的进步</t>
  </si>
  <si>
    <t>进步明显</t>
  </si>
  <si>
    <t>是/否</t>
  </si>
  <si>
    <t>反映学生在学业、身心健康、社交能力、创新等方面的进步的情况</t>
  </si>
  <si>
    <t>通过参加课后服务，学生的综合素质可以得到提升</t>
  </si>
  <si>
    <t>提升学生综合素质</t>
  </si>
  <si>
    <t>反映课后服务提升学生的综合素质情况</t>
  </si>
  <si>
    <t>学生对课后服务的满意度</t>
  </si>
  <si>
    <t>通过开展课后服务项目问卷调查，根据学生满意度情况进行评分</t>
  </si>
  <si>
    <t>该项目为银行账户利息收入资金，需上缴国库。</t>
  </si>
  <si>
    <t>利息上缴时限</t>
  </si>
  <si>
    <t>12月底前</t>
  </si>
  <si>
    <t>日</t>
  </si>
  <si>
    <t>资金使用效益</t>
  </si>
  <si>
    <t>提升</t>
  </si>
  <si>
    <t>是否</t>
  </si>
  <si>
    <t>利息上缴金额</t>
  </si>
  <si>
    <t>到账金额</t>
  </si>
  <si>
    <t>李会莲767元/月；普秀芳767元/月,共计767*2*12=18408元</t>
  </si>
  <si>
    <t>保障目标人数</t>
  </si>
  <si>
    <t>反应保障目标人数情况</t>
  </si>
  <si>
    <t>完成时限</t>
  </si>
  <si>
    <t>2026年12月</t>
  </si>
  <si>
    <t>反应完成时限情况</t>
  </si>
  <si>
    <t>减少社会矛盾</t>
  </si>
  <si>
    <t>改善显著</t>
  </si>
  <si>
    <t>达标</t>
  </si>
  <si>
    <t>反应减少社会矛盾的情况</t>
  </si>
  <si>
    <t>反应服务对象满意度</t>
  </si>
  <si>
    <t>2026年我校所需课后服务收费金额为2788000元（400元*3485人*2学期）；</t>
  </si>
  <si>
    <t>经费足额</t>
  </si>
  <si>
    <t>小学生均公用经费</t>
  </si>
  <si>
    <t>反映专款专用情况</t>
  </si>
  <si>
    <t>经费使用时限</t>
  </si>
  <si>
    <t>学校正常运转保障率</t>
  </si>
  <si>
    <t>学校教育活动正常开展保障率</t>
  </si>
  <si>
    <t>每年生均经费足额</t>
  </si>
  <si>
    <t>&gt;</t>
  </si>
  <si>
    <t>年限</t>
  </si>
  <si>
    <t>师生满意度</t>
  </si>
  <si>
    <t>非同级财政拨款经费:包括生均公用经费、家庭经济困难学生生活补助、义务教育阶段随班就读特殊教育经费、结转资金和其他非同级财政拨款收入。。</t>
  </si>
  <si>
    <t>2024年12月31日</t>
  </si>
  <si>
    <t>天</t>
  </si>
  <si>
    <t>反映完成时限</t>
  </si>
  <si>
    <t>教育可持续影响率</t>
  </si>
  <si>
    <t>云南省城乡义务教育学校公用经费管理办法（云财教【2017】388号）</t>
  </si>
  <si>
    <t>学生满意度</t>
  </si>
  <si>
    <t>维护执勤区域内的治安秩序，做好防火防盗防抢劫防破坏防自然灾害的工作，及时发现和处理可疑情况，减少治安状况发生。年度内预计聘用保安人数达24人.</t>
  </si>
  <si>
    <t>聘用保安人数</t>
  </si>
  <si>
    <t>反映学校聘用保安人数情况</t>
  </si>
  <si>
    <t>保安人员在岗率</t>
  </si>
  <si>
    <t>95</t>
  </si>
  <si>
    <t>反应保安人员在岗情况</t>
  </si>
  <si>
    <t>人身财产安全事故率</t>
  </si>
  <si>
    <t>反映人身财产安全事故的情况</t>
  </si>
  <si>
    <t>保安服务完成时限</t>
  </si>
  <si>
    <t>1月-12月</t>
  </si>
  <si>
    <t>反映保安服务完成时限</t>
  </si>
  <si>
    <t>安保服务费支付时限</t>
  </si>
  <si>
    <t>12月底</t>
  </si>
  <si>
    <t>反映安保服务费支付时限的情况</t>
  </si>
  <si>
    <t>保障师生人身财产安全</t>
  </si>
  <si>
    <t>反映校园内师生安全事故发生情况</t>
  </si>
  <si>
    <t>通过开展保安服务问卷调查，根据教职工满意度情况进行评分</t>
  </si>
  <si>
    <t>1.体育教师服装费
体育教师是学校体育工作的骨干力量，他们具有室外工作的特点，工作十分辛苦。体育教师在体育课中要做大量的运动技术示范，而大幅度的运动技术示范要求体育教师着装具备宽松柔软、弹性好等运动服装的特点。所以，运动服装是体育教师在正常体育教学过程中所必备的兼具运动性、示
范性、安全性的职业专用服装，这就像军人穿军装、警察穿警服一样，穿着运动服装上体育课是体育教师的职业特点和需要。按照《中华人民共和国体育法》规定，应当解决好他们的教学工作服装等有关政策性问题。按照在校体育教师人数 教师活动专项经费项目测算过程：所需金额116800元。（大写：拾壹万陆仟捌佰元整）
测算依据：
1.教职工体检费
为进一步保障我校教师生活质量，大力推进教师社会化管理服务工作，关爱教师身体健康，促进社会和谐发展，需要开展全体教职工体检活动。具体为：
（1）在职在编教师及同工同酬教师每人1000元的标准，2025年预计在职在编教师77人，同工同酬教师61人,2类人员共有138人，共计需要体检费138000元；其中体检费600元/人从基本支出---福利费中列支，“教职工体检费”所需经费为400元*138人=55200元。
（2）退休教师每人600元，56人共计33600元。
以上2项教师体检费共计88800元。
2.退休教师活动经费。
为使离退休教师“老有所学”？“老有所乐”而设项开支，主要用于离退休教师开展集体和个人活动，给生病退休教师予以慰问。逢国庆、中秋节、老人节、春节从该项经费中给每位退休教师发放一次慰问金。2025年我校预计有56名退休教师，按500元每人计算，共需要28000元。</t>
  </si>
  <si>
    <t>退休教师活动费完成人数</t>
  </si>
  <si>
    <t>50</t>
  </si>
  <si>
    <t>反映退休教师完成人数情况</t>
  </si>
  <si>
    <t>确保在职教职工体检完成人数</t>
  </si>
  <si>
    <t>反映在职教职工体检完成人数。</t>
  </si>
  <si>
    <t>活动完成质量合格率</t>
  </si>
  <si>
    <t>反映活动完成质量情况
合格率=合格的工作任务/工作总任务*100%</t>
  </si>
  <si>
    <t>确保体育教师服装费完成时间</t>
  </si>
  <si>
    <t>2026年12月31日</t>
  </si>
  <si>
    <t>年月日</t>
  </si>
  <si>
    <t>反映体育教师服装费完成时间。</t>
  </si>
  <si>
    <t>确保退休教师活动完成时间</t>
  </si>
  <si>
    <t>反映退休教师活动完成时间</t>
  </si>
  <si>
    <t>提升教职工幸福感</t>
  </si>
  <si>
    <t>保障师生工作、维护社会和谐稳定</t>
  </si>
  <si>
    <t>教职工的满意度</t>
  </si>
  <si>
    <t>通过开展教师活动问卷调查，根据教职工满意度情况进行评分</t>
  </si>
  <si>
    <t>我校新册校区预计改造费437239元，三中校点预计改造费325819.90元，洛羊校点预计改造费252453元，三个校点预计改造费合计1015511.9元。</t>
  </si>
  <si>
    <t>设备验收合格率</t>
  </si>
  <si>
    <t>质量、材料、设计是否达到合同约定标准。</t>
  </si>
  <si>
    <t>验收时间</t>
  </si>
  <si>
    <t>优质网络支持远程教学</t>
  </si>
  <si>
    <t>强化学校社会服务功能。</t>
  </si>
  <si>
    <t>服务受益人员满意度</t>
  </si>
  <si>
    <t>为了满足新时代学校办学环境的需求，学校拟申请在2026年年度预算中采购物业管理项目，负责学校保洁、工程维修、会务、绿化管养等服务。年度内预计物业巡查次数达36次。</t>
  </si>
  <si>
    <t>预计年度内物业管理巡查次数达到</t>
  </si>
  <si>
    <t>36</t>
  </si>
  <si>
    <t>次</t>
  </si>
  <si>
    <t>反映物业管理巡查次数情况</t>
  </si>
  <si>
    <t>绿化管养完成率</t>
  </si>
  <si>
    <t>绿化管养工作任务完成率=完成的工作任务/工作总任务*100%</t>
  </si>
  <si>
    <t>卫生保洁完成率</t>
  </si>
  <si>
    <t>卫生保洁工作任务完成率=完成的工作任务/工作总任务*100%</t>
  </si>
  <si>
    <t>维修维护完成率</t>
  </si>
  <si>
    <t>维修维护工作任务完成率=完成的工作任务/工作总任务*100%</t>
  </si>
  <si>
    <t>工作完成时限</t>
  </si>
  <si>
    <t>反映物业工作完成时限的情况</t>
  </si>
  <si>
    <t>保障为学校师生创造一个良好的学习环境</t>
  </si>
  <si>
    <t>反映绿化、安保、安防、保洁等服务满足委托单位的程度。</t>
  </si>
  <si>
    <t>通过开展问卷调查来反映保洁、餐饮服务、绿化养护服务受益人员满意程度。</t>
  </si>
  <si>
    <t>2025年我校所需课后服务收费金额为2500800元（400元*3126人*2学期）</t>
  </si>
  <si>
    <t>课后服务课程种类</t>
  </si>
  <si>
    <t>反映课后服务课程种类</t>
  </si>
  <si>
    <t>课后服务完成质量</t>
  </si>
  <si>
    <t>合格</t>
  </si>
  <si>
    <t>反映课后服务完成质量</t>
  </si>
  <si>
    <t>课后服务项目完成时限</t>
  </si>
  <si>
    <t>2024年12月底</t>
  </si>
  <si>
    <t>反映课后服务项目完成时限的情况</t>
  </si>
  <si>
    <t>持续提升学生综合素质</t>
  </si>
  <si>
    <t>效果显著</t>
  </si>
  <si>
    <t>反映课后服务持续提升学生这素质的情况</t>
  </si>
  <si>
    <t>通过开展问卷调查的形式来反映课后服务学生满意度的情况</t>
  </si>
  <si>
    <t>项目单位</t>
  </si>
  <si>
    <t>项目分类</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</si>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</sst>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0.##%"/>
  </numFmts>
  <fonts count="36">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b/>
      <sz val="22"/>
      <color rgb="FF000000"/>
      <name val="宋体"/>
      <charset val="134"/>
    </font>
    <font>
      <sz val="11.25"/>
      <color rgb="FF000000"/>
      <name val="宋体"/>
      <charset val="134"/>
    </font>
    <font>
      <b/>
      <sz val="23.95"/>
      <color rgb="FF000000"/>
      <name val="宋体"/>
      <charset val="134"/>
    </font>
    <font>
      <sz val="10"/>
      <color rgb="FF000000"/>
      <name val="Arial"/>
      <charset val="134"/>
    </font>
    <font>
      <b/>
      <sz val="21"/>
      <name val="宋体"/>
      <charset val="134"/>
    </font>
    <font>
      <sz val="9"/>
      <name val="宋体"/>
      <charset val="134"/>
    </font>
    <font>
      <sz val="10.5"/>
      <color rgb="FF000000"/>
      <name val="宋体"/>
      <charset val="134"/>
    </font>
    <font>
      <sz val="9.75"/>
      <color rgb="FF000000"/>
      <name val="SimSun"/>
      <charset val="134"/>
    </font>
    <font>
      <sz val="9"/>
      <color theme="1"/>
      <name val="normal"/>
      <charset val="134"/>
    </font>
    <font>
      <b/>
      <sz val="21"/>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8F8F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4" fillId="0" borderId="0" applyNumberFormat="0" applyFill="0" applyBorder="0" applyAlignment="0" applyProtection="0">
      <alignment vertical="center"/>
    </xf>
    <xf numFmtId="0" fontId="25" fillId="5" borderId="16" applyNumberFormat="0" applyAlignment="0" applyProtection="0">
      <alignment vertical="center"/>
    </xf>
    <xf numFmtId="0" fontId="26" fillId="6" borderId="17" applyNumberFormat="0" applyAlignment="0" applyProtection="0">
      <alignment vertical="center"/>
    </xf>
    <xf numFmtId="0" fontId="27" fillId="6" borderId="16" applyNumberFormat="0" applyAlignment="0" applyProtection="0">
      <alignment vertical="center"/>
    </xf>
    <xf numFmtId="0" fontId="28" fillId="7" borderId="18" applyNumberFormat="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cellStyleXfs>
  <cellXfs count="205">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176" fontId="5" fillId="0" borderId="7" xfId="51" applyFont="1" applyAlignment="1">
      <alignment horizontal="left" vertical="center"/>
    </xf>
    <xf numFmtId="176" fontId="5" fillId="0" borderId="7" xfId="51"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6" fontId="5" fillId="0" borderId="7" xfId="0" applyNumberFormat="1" applyFont="1" applyBorder="1" applyAlignme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6" fillId="0" borderId="0" xfId="0" applyFont="1" applyAlignment="1">
      <alignment horizontal="center" vertical="center"/>
    </xf>
    <xf numFmtId="0" fontId="2"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0" applyFont="1" applyAlignment="1">
      <alignment horizontal="left" vertical="center" wrapText="1" indent="1"/>
    </xf>
    <xf numFmtId="0" fontId="7" fillId="0" borderId="0" xfId="0" applyFont="1" applyAlignment="1">
      <alignment wrapText="1"/>
    </xf>
    <xf numFmtId="0" fontId="7" fillId="0" borderId="0" xfId="0" applyFont="1" applyProtection="1">
      <protection locked="0"/>
    </xf>
    <xf numFmtId="0" fontId="7" fillId="0" borderId="0" xfId="0" applyFont="1" applyAlignment="1" applyProtection="1">
      <alignment vertical="top" wrapText="1"/>
      <protection locked="0"/>
    </xf>
    <xf numFmtId="0" fontId="7" fillId="0" borderId="0" xfId="0" applyFont="1" applyAlignment="1" applyProtection="1">
      <alignment horizontal="right" vertical="center" wrapText="1"/>
      <protection locked="0"/>
    </xf>
    <xf numFmtId="0" fontId="7" fillId="2" borderId="0" xfId="0" applyFont="1" applyFill="1" applyAlignment="1" applyProtection="1">
      <alignment horizontal="right" vertical="center"/>
      <protection locked="0"/>
    </xf>
    <xf numFmtId="0" fontId="6"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7" fillId="0" borderId="0" xfId="0" applyFont="1" applyAlignment="1">
      <alignment horizontal="left" vertical="center" wrapText="1"/>
    </xf>
    <xf numFmtId="0" fontId="7" fillId="0" borderId="0" xfId="0" applyFont="1" applyAlignment="1" applyProtection="1">
      <alignment horizontal="right" wrapText="1"/>
      <protection locked="0"/>
    </xf>
    <xf numFmtId="0" fontId="7" fillId="0" borderId="0" xfId="0" applyFont="1" applyAlignment="1" applyProtection="1">
      <alignment horizontal="right"/>
      <protection locked="0"/>
    </xf>
    <xf numFmtId="0" fontId="7" fillId="0" borderId="7"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7" xfId="0" applyFont="1" applyBorder="1" applyAlignment="1" applyProtection="1">
      <alignment horizontal="center" vertical="center" wrapText="1"/>
      <protection locked="0"/>
    </xf>
    <xf numFmtId="0" fontId="7" fillId="0" borderId="7" xfId="0" applyFont="1" applyBorder="1" applyAlignment="1">
      <alignment horizontal="center" vertical="center"/>
    </xf>
    <xf numFmtId="0" fontId="4" fillId="0" borderId="7" xfId="0" applyFont="1" applyBorder="1" applyAlignment="1">
      <alignment horizontal="center" vertical="center"/>
    </xf>
    <xf numFmtId="0" fontId="7" fillId="0" borderId="7" xfId="0" applyFont="1" applyBorder="1" applyAlignment="1">
      <alignment horizontal="left" vertical="center" wrapText="1"/>
    </xf>
    <xf numFmtId="0" fontId="7" fillId="0" borderId="7" xfId="0" applyFont="1" applyBorder="1" applyAlignment="1" applyProtection="1">
      <alignment horizontal="left" vertical="center"/>
      <protection locked="0"/>
    </xf>
    <xf numFmtId="4" fontId="7" fillId="0" borderId="7" xfId="0" applyNumberFormat="1" applyFont="1" applyBorder="1" applyAlignment="1">
      <alignment horizontal="right" vertical="center"/>
    </xf>
    <xf numFmtId="4" fontId="7" fillId="2" borderId="7" xfId="0" applyNumberFormat="1" applyFont="1" applyFill="1" applyBorder="1" applyAlignment="1" applyProtection="1">
      <alignment horizontal="right" vertical="center"/>
      <protection locked="0"/>
    </xf>
    <xf numFmtId="0" fontId="7" fillId="0" borderId="7" xfId="0" applyFont="1" applyBorder="1" applyAlignment="1" applyProtection="1">
      <alignment horizontal="right" vertical="center"/>
      <protection locked="0"/>
    </xf>
    <xf numFmtId="0" fontId="7" fillId="0" borderId="7" xfId="0" applyFont="1" applyBorder="1" applyAlignment="1">
      <alignment horizontal="right" vertical="center"/>
    </xf>
    <xf numFmtId="0" fontId="7" fillId="2" borderId="7" xfId="0" applyFont="1" applyFill="1" applyBorder="1" applyAlignment="1">
      <alignment horizontal="center" vertical="center"/>
    </xf>
    <xf numFmtId="0" fontId="7" fillId="0" borderId="7" xfId="0" applyFont="1" applyBorder="1" applyAlignment="1">
      <alignment horizontal="left" vertical="center"/>
    </xf>
    <xf numFmtId="0" fontId="7" fillId="2" borderId="7" xfId="0" applyFont="1" applyFill="1" applyBorder="1" applyAlignment="1">
      <alignment horizontal="left" vertical="center"/>
    </xf>
    <xf numFmtId="0" fontId="7" fillId="0" borderId="0" xfId="0" applyFont="1" applyAlignment="1" applyProtection="1">
      <alignment horizontal="right" vertical="center"/>
      <protection locked="0"/>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xf numFmtId="0" fontId="7" fillId="0" borderId="0" xfId="0" applyFont="1" applyAlignment="1">
      <alignment horizontal="right"/>
    </xf>
    <xf numFmtId="0" fontId="7" fillId="0" borderId="1" xfId="0" applyFont="1" applyBorder="1" applyAlignment="1">
      <alignment horizontal="center" vertical="center" wrapText="1"/>
    </xf>
    <xf numFmtId="0" fontId="7" fillId="0" borderId="8" xfId="0" applyFont="1" applyBorder="1" applyAlignment="1" applyProtection="1">
      <alignment horizontal="center" vertical="center"/>
      <protection locked="0"/>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protection locked="0"/>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pplyProtection="1">
      <alignment horizontal="center" vertical="center"/>
      <protection locked="0"/>
    </xf>
    <xf numFmtId="0" fontId="7" fillId="0" borderId="9" xfId="0" applyFont="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7" fillId="0" borderId="10" xfId="0" applyFont="1" applyBorder="1" applyAlignment="1">
      <alignment horizontal="center" vertical="center" wrapText="1"/>
    </xf>
    <xf numFmtId="0" fontId="7" fillId="0" borderId="10" xfId="0" applyFont="1" applyBorder="1" applyAlignment="1" applyProtection="1">
      <alignment horizontal="center" vertical="center"/>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pplyProtection="1">
      <alignment horizontal="center" vertical="center" wrapText="1"/>
      <protection locked="0"/>
    </xf>
    <xf numFmtId="3" fontId="7" fillId="0" borderId="7" xfId="0" applyNumberFormat="1" applyFont="1" applyBorder="1" applyAlignment="1">
      <alignment horizontal="center" vertical="center"/>
    </xf>
    <xf numFmtId="3" fontId="7"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8" fillId="2" borderId="0" xfId="0" applyFont="1" applyFill="1" applyAlignment="1">
      <alignment horizontal="center" vertical="center"/>
    </xf>
    <xf numFmtId="0" fontId="9" fillId="0" borderId="0" xfId="0" applyFont="1" applyAlignment="1">
      <alignment vertical="top"/>
    </xf>
    <xf numFmtId="0" fontId="8" fillId="2" borderId="0" xfId="0" applyFont="1" applyFill="1" applyAlignment="1" applyProtection="1">
      <alignment horizontal="center" vertical="center" wrapText="1"/>
      <protection locked="0"/>
    </xf>
    <xf numFmtId="0" fontId="1" fillId="2" borderId="0" xfId="0" applyFont="1" applyFill="1" applyAlignment="1" applyProtection="1">
      <alignment horizontal="left" vertical="center" wrapText="1"/>
      <protection locked="0"/>
    </xf>
    <xf numFmtId="0" fontId="9" fillId="0" borderId="0" xfId="0" applyFont="1" applyAlignment="1">
      <alignment horizontal="right" vertical="center"/>
    </xf>
    <xf numFmtId="0" fontId="4" fillId="0" borderId="1" xfId="0" applyFont="1" applyBorder="1" applyAlignment="1" applyProtection="1">
      <alignment horizontal="center" vertical="center"/>
      <protection locked="0"/>
    </xf>
    <xf numFmtId="0" fontId="4" fillId="0" borderId="8"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wrapText="1"/>
      <protection locked="0"/>
    </xf>
    <xf numFmtId="0" fontId="9" fillId="2" borderId="5" xfId="0" applyFont="1" applyFill="1" applyBorder="1" applyAlignment="1" applyProtection="1">
      <alignment vertical="top" wrapText="1"/>
      <protection locked="0"/>
    </xf>
    <xf numFmtId="0" fontId="9" fillId="2" borderId="5" xfId="0" applyFont="1" applyFill="1" applyBorder="1" applyAlignment="1" applyProtection="1">
      <alignment horizontal="center" vertical="center"/>
      <protection locked="0"/>
    </xf>
    <xf numFmtId="0" fontId="9" fillId="2" borderId="5" xfId="0" applyFont="1" applyFill="1" applyBorder="1" applyAlignment="1" applyProtection="1">
      <alignment vertical="top"/>
      <protection locked="0"/>
    </xf>
    <xf numFmtId="0" fontId="4" fillId="0" borderId="5"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9" fillId="0" borderId="3" xfId="0" applyFont="1" applyBorder="1" applyAlignment="1" applyProtection="1">
      <alignment vertical="top" wrapText="1"/>
      <protection locked="0"/>
    </xf>
    <xf numFmtId="0" fontId="9" fillId="0" borderId="4" xfId="0" applyFont="1" applyBorder="1" applyAlignment="1" applyProtection="1">
      <alignment vertical="top" wrapText="1"/>
      <protection locked="0"/>
    </xf>
    <xf numFmtId="0" fontId="4" fillId="2" borderId="3" xfId="0" applyFont="1" applyFill="1" applyBorder="1" applyAlignment="1" applyProtection="1">
      <alignment horizontal="center" vertical="center" wrapText="1"/>
      <protection locked="0"/>
    </xf>
    <xf numFmtId="0" fontId="9" fillId="2" borderId="6" xfId="0" applyFont="1" applyFill="1" applyBorder="1" applyAlignment="1" applyProtection="1">
      <alignment vertical="top" wrapText="1"/>
      <protection locked="0"/>
    </xf>
    <xf numFmtId="0" fontId="9" fillId="2" borderId="6" xfId="0" applyFont="1" applyFill="1" applyBorder="1" applyAlignment="1" applyProtection="1">
      <alignment horizontal="center" vertical="center"/>
      <protection locked="0"/>
    </xf>
    <xf numFmtId="0" fontId="9" fillId="2" borderId="6" xfId="0" applyFont="1" applyFill="1" applyBorder="1" applyAlignment="1" applyProtection="1">
      <alignment vertical="top"/>
      <protection locked="0"/>
    </xf>
    <xf numFmtId="0" fontId="4" fillId="0" borderId="6"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3" fillId="0" borderId="7" xfId="0" applyFont="1" applyBorder="1" applyAlignment="1" applyProtection="1">
      <alignment vertical="center"/>
      <protection locked="0"/>
    </xf>
    <xf numFmtId="0" fontId="3" fillId="2" borderId="2" xfId="0" applyFont="1" applyFill="1" applyBorder="1" applyAlignment="1">
      <alignment horizontal="center" vertical="center" wrapText="1"/>
    </xf>
    <xf numFmtId="0" fontId="3" fillId="2" borderId="3" xfId="0" applyFont="1" applyFill="1" applyBorder="1" applyAlignment="1" applyProtection="1">
      <alignment horizontal="center" vertical="center" wrapText="1"/>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9" fillId="0" borderId="0" xfId="0" applyFont="1" applyAlignment="1" applyProtection="1">
      <alignment vertical="top"/>
      <protection locked="0"/>
    </xf>
    <xf numFmtId="0" fontId="9" fillId="0" borderId="0" xfId="0" applyFont="1" applyAlignment="1">
      <alignment horizontal="right" wrapText="1"/>
    </xf>
    <xf numFmtId="0" fontId="9" fillId="2" borderId="7" xfId="0" applyFont="1" applyFill="1" applyBorder="1" applyAlignment="1" applyProtection="1">
      <alignment vertical="top" wrapText="1"/>
      <protection locked="0"/>
    </xf>
    <xf numFmtId="0" fontId="9" fillId="2" borderId="7" xfId="0" applyFont="1" applyFill="1" applyBorder="1" applyAlignment="1" applyProtection="1">
      <alignment horizontal="center" vertical="center"/>
      <protection locked="0"/>
    </xf>
    <xf numFmtId="0" fontId="9" fillId="2" borderId="7" xfId="0" applyFont="1" applyFill="1" applyBorder="1" applyAlignment="1" applyProtection="1">
      <alignment vertical="top"/>
      <protection locked="0"/>
    </xf>
    <xf numFmtId="0" fontId="4" fillId="2" borderId="7"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4" fontId="3" fillId="2" borderId="7" xfId="0" applyNumberFormat="1" applyFont="1" applyFill="1" applyBorder="1" applyAlignment="1" applyProtection="1">
      <alignment horizontal="right" vertical="center"/>
      <protection locked="0"/>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0" fontId="10" fillId="0" borderId="0" xfId="0" applyFont="1" applyBorder="1" applyAlignment="1" applyProtection="1">
      <alignment horizontal="center" vertical="center"/>
      <protection locked="0"/>
    </xf>
    <xf numFmtId="0" fontId="11" fillId="0" borderId="0" xfId="0" applyFont="1" applyBorder="1" applyAlignment="1" applyProtection="1">
      <alignment vertical="top"/>
      <protection locked="0"/>
    </xf>
    <xf numFmtId="0" fontId="11" fillId="0" borderId="0" xfId="0" applyFont="1" applyBorder="1" applyAlignment="1" applyProtection="1">
      <alignment horizontal="right" vertical="center"/>
      <protection locked="0"/>
    </xf>
    <xf numFmtId="0" fontId="12" fillId="2" borderId="7" xfId="0" applyFont="1" applyFill="1" applyBorder="1" applyAlignment="1" applyProtection="1">
      <alignment horizontal="center" vertical="center"/>
      <protection locked="0"/>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7" xfId="0" applyFont="1" applyBorder="1" applyAlignment="1" applyProtection="1">
      <alignment horizontal="left" vertical="center"/>
      <protection locked="0"/>
    </xf>
    <xf numFmtId="176" fontId="11" fillId="0" borderId="7" xfId="51" applyProtection="1">
      <alignment horizontal="right" vertical="center"/>
      <protection locked="0"/>
    </xf>
    <xf numFmtId="0" fontId="1" fillId="2" borderId="0" xfId="0" applyFont="1" applyFill="1" applyAlignment="1" applyProtection="1">
      <alignment horizontal="right" vertical="center" wrapText="1"/>
      <protection locked="0"/>
    </xf>
    <xf numFmtId="0" fontId="13" fillId="0" borderId="0" xfId="0" applyFont="1" applyAlignment="1">
      <alignment horizontal="right" vertical="center"/>
    </xf>
    <xf numFmtId="0" fontId="9" fillId="2" borderId="6" xfId="0" applyFont="1" applyFill="1" applyBorder="1" applyAlignment="1" applyProtection="1">
      <alignment horizontal="center" vertical="center" wrapText="1"/>
      <protection locked="0"/>
    </xf>
    <xf numFmtId="0" fontId="3" fillId="2" borderId="6" xfId="0" applyFont="1" applyFill="1" applyBorder="1" applyAlignment="1">
      <alignment horizontal="center" vertical="center"/>
    </xf>
    <xf numFmtId="49" fontId="14" fillId="0" borderId="7" xfId="50" applyFont="1" applyAlignment="1">
      <alignment horizontal="center" vertical="center" wrapText="1"/>
    </xf>
    <xf numFmtId="0" fontId="3" fillId="2" borderId="0" xfId="0" applyFont="1" applyFill="1" applyAlignment="1" applyProtection="1">
      <alignment horizontal="right" vertical="center" wrapText="1"/>
      <protection locked="0"/>
    </xf>
    <xf numFmtId="0" fontId="6" fillId="0" borderId="0" xfId="0" applyFont="1" applyAlignment="1" applyProtection="1">
      <alignment horizontal="center" vertical="center" wrapText="1"/>
      <protection locked="0"/>
    </xf>
    <xf numFmtId="0" fontId="3" fillId="2" borderId="0" xfId="0" applyFont="1" applyFill="1" applyAlignment="1" applyProtection="1">
      <alignment horizontal="left" vertical="center" wrapText="1"/>
      <protection locked="0"/>
    </xf>
    <xf numFmtId="0" fontId="9" fillId="0" borderId="6" xfId="0" applyFont="1" applyBorder="1" applyAlignment="1" applyProtection="1">
      <alignment vertical="top" wrapText="1"/>
      <protection locked="0"/>
    </xf>
    <xf numFmtId="0" fontId="3" fillId="0" borderId="7" xfId="0" applyFont="1" applyBorder="1" applyAlignment="1" applyProtection="1">
      <alignment horizontal="center" vertical="center" wrapText="1"/>
      <protection locked="0"/>
    </xf>
    <xf numFmtId="181" fontId="3" fillId="0" borderId="7" xfId="0" applyNumberFormat="1" applyFont="1" applyBorder="1" applyAlignment="1" applyProtection="1">
      <alignment horizontal="right" vertical="center"/>
      <protection locked="0"/>
    </xf>
    <xf numFmtId="0" fontId="3" fillId="0" borderId="7" xfId="0" applyFont="1" applyBorder="1" applyAlignment="1" applyProtection="1">
      <alignment vertical="center" wrapText="1"/>
      <protection locked="0"/>
    </xf>
    <xf numFmtId="0" fontId="3" fillId="3" borderId="2" xfId="0" applyFont="1" applyFill="1" applyBorder="1" applyAlignment="1">
      <alignment horizontal="left" vertical="top"/>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1" fillId="0" borderId="0" xfId="0" applyFont="1" applyAlignment="1">
      <alignment vertical="top"/>
    </xf>
    <xf numFmtId="0" fontId="1" fillId="0" borderId="0" xfId="0" applyFont="1" applyAlignment="1">
      <alignment horizontal="right" vertical="center"/>
    </xf>
    <xf numFmtId="0" fontId="3" fillId="0" borderId="0" xfId="0" applyFont="1" applyAlignment="1">
      <alignment horizontal="right" vertical="center"/>
    </xf>
    <xf numFmtId="0" fontId="15" fillId="0" borderId="0" xfId="0" applyFont="1" applyAlignment="1">
      <alignment horizontal="center" vertical="center"/>
    </xf>
    <xf numFmtId="0" fontId="1" fillId="0" borderId="0" xfId="0" applyFont="1" applyAlignment="1">
      <alignment horizontal="right"/>
    </xf>
    <xf numFmtId="0" fontId="3" fillId="0" borderId="0" xfId="0" applyFont="1" applyAlignment="1">
      <alignment horizontal="right"/>
    </xf>
    <xf numFmtId="49" fontId="4" fillId="0" borderId="7"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3" fillId="0" borderId="7" xfId="0" applyFont="1" applyBorder="1" applyAlignment="1">
      <alignment horizontal="center" vertical="center"/>
    </xf>
    <xf numFmtId="4" fontId="3" fillId="0" borderId="7" xfId="0" applyNumberFormat="1" applyFont="1" applyBorder="1" applyAlignment="1" applyProtection="1">
      <alignment horizontal="right" vertical="center" wrapText="1"/>
      <protection locked="0"/>
    </xf>
    <xf numFmtId="4" fontId="3" fillId="0" borderId="7" xfId="0"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9" fillId="0" borderId="0" xfId="0" applyFont="1" applyProtection="1">
      <protection locked="0"/>
    </xf>
    <xf numFmtId="0" fontId="3" fillId="0" borderId="0" xfId="0" applyFont="1" applyAlignment="1" applyProtection="1">
      <alignment horizontal="left" vertical="center" wrapText="1"/>
      <protection locked="0"/>
    </xf>
    <xf numFmtId="0" fontId="9" fillId="2" borderId="0" xfId="0" applyFont="1" applyFill="1" applyAlignment="1">
      <alignment horizontal="left" vertical="center"/>
    </xf>
    <xf numFmtId="0" fontId="9" fillId="0" borderId="7" xfId="0" applyFont="1" applyBorder="1" applyAlignment="1" applyProtection="1">
      <alignment vertical="top" wrapText="1"/>
      <protection locked="0"/>
    </xf>
    <xf numFmtId="4" fontId="3" fillId="0" borderId="7" xfId="0" applyNumberFormat="1" applyFont="1" applyBorder="1" applyAlignment="1" applyProtection="1">
      <alignment horizontal="right" vertical="center"/>
      <protection locked="0"/>
    </xf>
    <xf numFmtId="0" fontId="3" fillId="0" borderId="7" xfId="0" applyFont="1" applyBorder="1" applyAlignment="1">
      <alignment horizontal="left" vertical="center"/>
    </xf>
    <xf numFmtId="0" fontId="16" fillId="0" borderId="7" xfId="0" applyFont="1" applyBorder="1" applyAlignment="1">
      <alignment horizontal="center" vertical="center"/>
    </xf>
    <xf numFmtId="0" fontId="16" fillId="0" borderId="7" xfId="0" applyFont="1" applyBorder="1" applyAlignment="1">
      <alignment horizontal="right" vertical="center"/>
    </xf>
    <xf numFmtId="0" fontId="3" fillId="0" borderId="7" xfId="0" applyFont="1" applyBorder="1" applyAlignment="1">
      <alignment horizontal="right" vertical="center"/>
    </xf>
    <xf numFmtId="0" fontId="16" fillId="0" borderId="7" xfId="0" applyFont="1" applyBorder="1" applyAlignment="1" applyProtection="1">
      <alignment horizontal="center" vertical="center" wrapText="1"/>
      <protection locked="0"/>
    </xf>
    <xf numFmtId="4" fontId="16" fillId="0" borderId="7" xfId="0" applyNumberFormat="1" applyFont="1" applyBorder="1" applyAlignment="1" applyProtection="1">
      <alignment horizontal="right" vertical="center"/>
      <protection locked="0"/>
    </xf>
    <xf numFmtId="0" fontId="4" fillId="2"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0" xfId="0" applyFont="1" applyFill="1" applyBorder="1" applyAlignment="1" applyProtection="1">
      <alignment horizontal="right" vertical="center" wrapText="1"/>
      <protection locked="0"/>
    </xf>
    <xf numFmtId="0" fontId="0" fillId="0" borderId="0" xfId="0" applyBorder="1"/>
    <xf numFmtId="0" fontId="8"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left" vertical="center" wrapText="1"/>
      <protection locked="0"/>
    </xf>
    <xf numFmtId="0" fontId="0" fillId="0" borderId="0" xfId="0" applyBorder="1" applyAlignment="1">
      <alignment horizontal="left" vertical="center"/>
    </xf>
    <xf numFmtId="0" fontId="1" fillId="2" borderId="0" xfId="0" applyFont="1" applyFill="1" applyBorder="1" applyAlignment="1" applyProtection="1">
      <alignment horizontal="right" vertical="center" wrapText="1"/>
      <protection locked="0"/>
    </xf>
    <xf numFmtId="0" fontId="0" fillId="0" borderId="0" xfId="0" applyBorder="1" applyAlignment="1">
      <alignment horizontal="right" vertical="center"/>
    </xf>
    <xf numFmtId="0" fontId="13" fillId="0" borderId="0" xfId="0" applyFont="1" applyBorder="1" applyAlignment="1">
      <alignment horizontal="right" vertical="center"/>
    </xf>
    <xf numFmtId="0" fontId="1" fillId="0" borderId="7" xfId="0" applyFont="1" applyBorder="1" applyAlignment="1" applyProtection="1">
      <alignment horizontal="center" vertical="center" wrapText="1"/>
      <protection locked="0"/>
    </xf>
    <xf numFmtId="0" fontId="3" fillId="2" borderId="7" xfId="0" applyFont="1" applyFill="1" applyBorder="1" applyAlignment="1">
      <alignment horizontal="right" vertical="center"/>
    </xf>
    <xf numFmtId="0" fontId="3" fillId="2" borderId="7" xfId="0" applyFont="1" applyFill="1" applyBorder="1" applyAlignment="1" applyProtection="1">
      <alignment horizontal="right" vertical="center"/>
      <protection locked="0"/>
    </xf>
    <xf numFmtId="0" fontId="3" fillId="2" borderId="7" xfId="0" applyFont="1" applyFill="1" applyBorder="1" applyAlignment="1">
      <alignment horizontal="center" vertical="center"/>
    </xf>
    <xf numFmtId="49" fontId="5" fillId="0" borderId="7" xfId="50" applyFont="1" applyAlignment="1">
      <alignment horizontal="center" vertical="center" wrapText="1"/>
    </xf>
    <xf numFmtId="0" fontId="3" fillId="2" borderId="12" xfId="0" applyFont="1" applyFill="1" applyBorder="1" applyAlignment="1" applyProtection="1">
      <alignment horizontal="left" vertical="center" wrapText="1"/>
      <protection locked="0"/>
    </xf>
    <xf numFmtId="0" fontId="9" fillId="2" borderId="0" xfId="0" applyFont="1" applyFill="1" applyBorder="1" applyAlignment="1">
      <alignment horizontal="left" vertical="center"/>
    </xf>
    <xf numFmtId="0" fontId="3" fillId="0" borderId="0" xfId="0" applyFont="1" applyBorder="1" applyAlignment="1">
      <alignment horizontal="right" vertical="center"/>
    </xf>
    <xf numFmtId="0" fontId="4" fillId="0" borderId="0" xfId="0" applyFont="1" applyBorder="1" applyAlignment="1" applyProtection="1">
      <alignment horizontal="center" vertical="center" wrapText="1"/>
      <protection locked="0"/>
    </xf>
    <xf numFmtId="0" fontId="3" fillId="0" borderId="7" xfId="0" applyFont="1" applyBorder="1" applyAlignment="1" applyProtection="1">
      <alignment horizontal="left" vertical="center" wrapText="1"/>
      <protection locked="0"/>
    </xf>
    <xf numFmtId="4" fontId="16" fillId="0" borderId="7" xfId="0" applyNumberFormat="1" applyFont="1" applyBorder="1" applyAlignment="1">
      <alignment horizontal="right" vertical="center"/>
    </xf>
    <xf numFmtId="0" fontId="3" fillId="0" borderId="0" xfId="0" applyFont="1" applyBorder="1" applyAlignment="1" quotePrefix="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Zeros="0" tabSelected="1" workbookViewId="0">
      <selection activeCell="A1" sqref="A1"/>
    </sheetView>
  </sheetViews>
  <sheetFormatPr defaultColWidth="8.57407407407407" defaultRowHeight="12.75" customHeight="1" outlineLevelCol="3"/>
  <cols>
    <col min="1" max="4" width="41" customWidth="1"/>
  </cols>
  <sheetData>
    <row r="1" ht="15" customHeight="1" spans="1:4">
      <c r="A1" s="21"/>
      <c r="B1" s="191"/>
      <c r="C1" s="191"/>
      <c r="D1" s="186"/>
    </row>
    <row r="2" ht="41.25" customHeight="1" spans="1:4">
      <c r="A2" s="188" t="str">
        <f>"2026"&amp;"年财务收支预算总表"</f>
        <v>2026年财务收支预算总表</v>
      </c>
      <c r="B2" s="187"/>
      <c r="C2" s="187"/>
      <c r="D2" s="187"/>
    </row>
    <row r="3" ht="17.25" customHeight="1" spans="1:4">
      <c r="A3" s="199" t="str">
        <f>"单位名称："&amp;"昆明经济技术开发区第三小学"</f>
        <v>单位名称：昆明经济技术开发区第三小学</v>
      </c>
      <c r="B3" s="200"/>
      <c r="C3" s="187"/>
      <c r="D3" s="205" t="s">
        <v>0</v>
      </c>
    </row>
    <row r="4" ht="23.25" customHeight="1" spans="1:4">
      <c r="A4" s="118" t="s">
        <v>1</v>
      </c>
      <c r="B4" s="174"/>
      <c r="C4" s="118" t="s">
        <v>2</v>
      </c>
      <c r="D4" s="174"/>
    </row>
    <row r="5" ht="24" customHeight="1" spans="1:4">
      <c r="A5" s="202" t="s">
        <v>3</v>
      </c>
      <c r="B5" s="118" t="str">
        <f t="shared" ref="B5:D5" si="0">"2026"&amp;"年预算"</f>
        <v>2026年预算</v>
      </c>
      <c r="C5" s="118" t="s">
        <v>4</v>
      </c>
      <c r="D5" s="118" t="str">
        <f t="shared" si="0"/>
        <v>2026年预算</v>
      </c>
    </row>
    <row r="6" ht="17.25" customHeight="1" spans="1:4">
      <c r="A6" s="154" t="s">
        <v>5</v>
      </c>
      <c r="B6" s="175">
        <v>41983639</v>
      </c>
      <c r="C6" s="154" t="s">
        <v>6</v>
      </c>
      <c r="D6" s="175"/>
    </row>
    <row r="7" ht="17.25" customHeight="1" spans="1:4">
      <c r="A7" s="154" t="s">
        <v>7</v>
      </c>
      <c r="B7" s="175"/>
      <c r="C7" s="154" t="s">
        <v>8</v>
      </c>
      <c r="D7" s="175"/>
    </row>
    <row r="8" ht="17.25" customHeight="1" spans="1:4">
      <c r="A8" s="154" t="s">
        <v>9</v>
      </c>
      <c r="B8" s="175"/>
      <c r="C8" s="119" t="s">
        <v>10</v>
      </c>
      <c r="D8" s="175"/>
    </row>
    <row r="9" ht="17.25" customHeight="1" spans="1:4">
      <c r="A9" s="154" t="s">
        <v>11</v>
      </c>
      <c r="B9" s="175"/>
      <c r="C9" s="119" t="s">
        <v>12</v>
      </c>
      <c r="D9" s="175"/>
    </row>
    <row r="10" ht="17.25" customHeight="1" spans="1:4">
      <c r="A10" s="154" t="s">
        <v>13</v>
      </c>
      <c r="B10" s="175">
        <v>19853511.9</v>
      </c>
      <c r="C10" s="119" t="s">
        <v>14</v>
      </c>
      <c r="D10" s="175">
        <v>53615428.9</v>
      </c>
    </row>
    <row r="11" ht="17.25" customHeight="1" spans="1:4">
      <c r="A11" s="154" t="s">
        <v>15</v>
      </c>
      <c r="B11" s="175"/>
      <c r="C11" s="119" t="s">
        <v>16</v>
      </c>
      <c r="D11" s="175"/>
    </row>
    <row r="12" ht="17.25" customHeight="1" spans="1:4">
      <c r="A12" s="154" t="s">
        <v>17</v>
      </c>
      <c r="B12" s="175"/>
      <c r="C12" s="203" t="s">
        <v>18</v>
      </c>
      <c r="D12" s="175"/>
    </row>
    <row r="13" ht="17.25" customHeight="1" spans="1:4">
      <c r="A13" s="154" t="s">
        <v>19</v>
      </c>
      <c r="B13" s="175"/>
      <c r="C13" s="203" t="s">
        <v>20</v>
      </c>
      <c r="D13" s="175">
        <v>4621722</v>
      </c>
    </row>
    <row r="14" ht="17.25" customHeight="1" spans="1:4">
      <c r="A14" s="154" t="s">
        <v>21</v>
      </c>
      <c r="B14" s="175"/>
      <c r="C14" s="203" t="s">
        <v>22</v>
      </c>
      <c r="D14" s="175">
        <v>1800000</v>
      </c>
    </row>
    <row r="15" ht="17.25" customHeight="1" spans="1:4">
      <c r="A15" s="154" t="s">
        <v>23</v>
      </c>
      <c r="B15" s="175">
        <v>19853511.9</v>
      </c>
      <c r="C15" s="203" t="s">
        <v>24</v>
      </c>
      <c r="D15" s="175"/>
    </row>
    <row r="16" ht="17.25" customHeight="1" spans="1:4">
      <c r="A16" s="176"/>
      <c r="B16" s="175"/>
      <c r="C16" s="203" t="s">
        <v>25</v>
      </c>
      <c r="D16" s="91"/>
    </row>
    <row r="17" ht="17.25" customHeight="1" spans="1:4">
      <c r="A17" s="177"/>
      <c r="B17" s="178"/>
      <c r="C17" s="203" t="s">
        <v>26</v>
      </c>
      <c r="D17" s="91"/>
    </row>
    <row r="18" ht="17.25" customHeight="1" spans="1:4">
      <c r="A18" s="177"/>
      <c r="B18" s="178"/>
      <c r="C18" s="203" t="s">
        <v>27</v>
      </c>
      <c r="D18" s="91"/>
    </row>
    <row r="19" ht="17.25" customHeight="1" spans="1:4">
      <c r="A19" s="177"/>
      <c r="B19" s="178"/>
      <c r="C19" s="203" t="s">
        <v>28</v>
      </c>
      <c r="D19" s="91"/>
    </row>
    <row r="20" ht="17.25" customHeight="1" spans="1:4">
      <c r="A20" s="177"/>
      <c r="B20" s="178"/>
      <c r="C20" s="203" t="s">
        <v>29</v>
      </c>
      <c r="D20" s="91"/>
    </row>
    <row r="21" ht="17.25" customHeight="1" spans="1:4">
      <c r="A21" s="177"/>
      <c r="B21" s="178"/>
      <c r="C21" s="203" t="s">
        <v>30</v>
      </c>
      <c r="D21" s="91"/>
    </row>
    <row r="22" ht="17.25" customHeight="1" spans="1:4">
      <c r="A22" s="177"/>
      <c r="B22" s="178"/>
      <c r="C22" s="203" t="s">
        <v>31</v>
      </c>
      <c r="D22" s="91"/>
    </row>
    <row r="23" ht="17.25" customHeight="1" spans="1:4">
      <c r="A23" s="177"/>
      <c r="B23" s="178"/>
      <c r="C23" s="203" t="s">
        <v>32</v>
      </c>
      <c r="D23" s="91"/>
    </row>
    <row r="24" ht="17.25" customHeight="1" spans="1:4">
      <c r="A24" s="177"/>
      <c r="B24" s="178"/>
      <c r="C24" s="203" t="s">
        <v>33</v>
      </c>
      <c r="D24" s="91">
        <v>1800000</v>
      </c>
    </row>
    <row r="25" ht="17.25" customHeight="1" spans="1:4">
      <c r="A25" s="177"/>
      <c r="B25" s="178"/>
      <c r="C25" s="203" t="s">
        <v>34</v>
      </c>
      <c r="D25" s="91"/>
    </row>
    <row r="26" ht="17.25" customHeight="1" spans="1:4">
      <c r="A26" s="177"/>
      <c r="B26" s="178"/>
      <c r="C26" s="176" t="s">
        <v>35</v>
      </c>
      <c r="D26" s="91"/>
    </row>
    <row r="27" ht="17.25" customHeight="1" spans="1:4">
      <c r="A27" s="177"/>
      <c r="B27" s="178"/>
      <c r="C27" s="203" t="s">
        <v>36</v>
      </c>
      <c r="D27" s="91"/>
    </row>
    <row r="28" ht="16.5" customHeight="1" spans="1:4">
      <c r="A28" s="177"/>
      <c r="B28" s="178"/>
      <c r="C28" s="203" t="s">
        <v>37</v>
      </c>
      <c r="D28" s="91"/>
    </row>
    <row r="29" ht="16.5" customHeight="1" spans="1:4">
      <c r="A29" s="177"/>
      <c r="B29" s="178"/>
      <c r="C29" s="176" t="s">
        <v>38</v>
      </c>
      <c r="D29" s="91"/>
    </row>
    <row r="30" ht="17.25" customHeight="1" spans="1:4">
      <c r="A30" s="177"/>
      <c r="B30" s="178"/>
      <c r="C30" s="176" t="s">
        <v>39</v>
      </c>
      <c r="D30" s="91"/>
    </row>
    <row r="31" ht="17.25" customHeight="1" spans="1:4">
      <c r="A31" s="177"/>
      <c r="B31" s="178"/>
      <c r="C31" s="203" t="s">
        <v>40</v>
      </c>
      <c r="D31" s="91"/>
    </row>
    <row r="32" ht="16.5" customHeight="1" spans="1:4">
      <c r="A32" s="177" t="s">
        <v>41</v>
      </c>
      <c r="B32" s="204">
        <v>61837150.9</v>
      </c>
      <c r="C32" s="177" t="s">
        <v>42</v>
      </c>
      <c r="D32" s="181">
        <v>61837150.9</v>
      </c>
    </row>
    <row r="33" ht="16.5" customHeight="1" spans="1:4">
      <c r="A33" s="176" t="s">
        <v>43</v>
      </c>
      <c r="B33" s="91"/>
      <c r="C33" s="176" t="s">
        <v>44</v>
      </c>
      <c r="D33" s="178"/>
    </row>
    <row r="34" ht="16.5" customHeight="1" spans="1:4">
      <c r="A34" s="180" t="s">
        <v>45</v>
      </c>
      <c r="B34" s="181">
        <v>61837150.9</v>
      </c>
      <c r="C34" s="180" t="s">
        <v>46</v>
      </c>
      <c r="D34" s="181">
        <v>61837150.9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Y21"/>
  <sheetViews>
    <sheetView showZeros="0" tabSelected="1" topLeftCell="M1" workbookViewId="0">
      <selection activeCell="A1" sqref="A1"/>
    </sheetView>
  </sheetViews>
  <sheetFormatPr defaultColWidth="12.712962962963" defaultRowHeight="12.75" customHeight="1"/>
  <cols>
    <col min="1" max="2" width="22.712962962963" customWidth="1"/>
    <col min="3" max="3" width="24.4259259259259" customWidth="1"/>
    <col min="4" max="4" width="23.5740740740741" customWidth="1"/>
    <col min="5" max="5" width="18.4259259259259" customWidth="1"/>
    <col min="6" max="12" width="29.5740740740741" customWidth="1"/>
  </cols>
  <sheetData>
    <row r="1" ht="17.25" customHeight="1" spans="1:25">
      <c r="A1" s="92"/>
      <c r="G1" s="93"/>
      <c r="H1" s="93"/>
      <c r="I1" s="93"/>
      <c r="J1" s="93"/>
      <c r="K1" s="93"/>
      <c r="L1" s="93"/>
      <c r="N1" s="93"/>
      <c r="O1" s="93"/>
      <c r="P1" s="93"/>
      <c r="Q1" s="93"/>
      <c r="R1" s="93"/>
      <c r="S1" s="93"/>
      <c r="W1" s="93"/>
      <c r="X1" s="93"/>
      <c r="Y1" s="93"/>
    </row>
    <row r="2" ht="41.25" customHeight="1" spans="1:25">
      <c r="A2" s="94" t="str">
        <f>"2026"&amp;"年部门预算项目支出明细表（二）"</f>
        <v>2026年部门预算项目支出明细表（二）</v>
      </c>
    </row>
    <row r="3" ht="17.25" customHeight="1" spans="1:25">
      <c r="A3" s="95" t="str">
        <f>"单位名称："&amp;"昆明经济技术开发区第三小学"</f>
        <v>单位名称：昆明经济技术开发区第三小学</v>
      </c>
      <c r="Y3" s="96" t="s">
        <v>0</v>
      </c>
    </row>
    <row r="4" ht="24.75" customHeight="1" spans="1:25">
      <c r="A4" s="8" t="s">
        <v>175</v>
      </c>
      <c r="B4" s="97" t="s">
        <v>176</v>
      </c>
      <c r="C4" s="97" t="s">
        <v>252</v>
      </c>
      <c r="D4" s="8" t="s">
        <v>177</v>
      </c>
      <c r="E4" s="8" t="s">
        <v>306</v>
      </c>
      <c r="F4" s="98" t="s">
        <v>178</v>
      </c>
      <c r="G4" s="8" t="s">
        <v>179</v>
      </c>
      <c r="H4" s="8" t="s">
        <v>180</v>
      </c>
      <c r="I4" s="8" t="s">
        <v>255</v>
      </c>
      <c r="J4" s="8" t="s">
        <v>256</v>
      </c>
      <c r="K4" s="8" t="s">
        <v>183</v>
      </c>
      <c r="L4" s="8" t="s">
        <v>184</v>
      </c>
      <c r="M4" s="99" t="s">
        <v>307</v>
      </c>
      <c r="N4" s="100"/>
      <c r="O4" s="101"/>
      <c r="P4" s="101"/>
      <c r="Q4" s="101"/>
      <c r="R4" s="101"/>
      <c r="S4" s="101"/>
      <c r="T4" s="102"/>
      <c r="U4" s="102"/>
      <c r="V4" s="102"/>
      <c r="W4" s="101"/>
      <c r="X4" s="101"/>
      <c r="Y4" s="103"/>
    </row>
    <row r="5" ht="25.5" customHeight="1" spans="1:25">
      <c r="A5" s="104"/>
      <c r="B5" s="105"/>
      <c r="C5" s="105"/>
      <c r="D5" s="106"/>
      <c r="E5" s="107"/>
      <c r="F5" s="108"/>
      <c r="G5" s="104"/>
      <c r="H5" s="104"/>
      <c r="I5" s="104"/>
      <c r="J5" s="104"/>
      <c r="K5" s="104"/>
      <c r="L5" s="104"/>
      <c r="M5" s="97" t="s">
        <v>49</v>
      </c>
      <c r="N5" s="109" t="s">
        <v>308</v>
      </c>
      <c r="O5" s="110"/>
      <c r="P5" s="111"/>
      <c r="Q5" s="109" t="s">
        <v>53</v>
      </c>
      <c r="R5" s="110"/>
      <c r="S5" s="111"/>
      <c r="T5" s="101" t="s">
        <v>54</v>
      </c>
      <c r="U5" s="112" t="s">
        <v>309</v>
      </c>
      <c r="V5" s="103"/>
      <c r="W5" s="101" t="s">
        <v>310</v>
      </c>
      <c r="X5" s="112"/>
      <c r="Y5" s="103"/>
    </row>
    <row r="6" ht="42.75" customHeight="1" spans="1:25">
      <c r="A6" s="113"/>
      <c r="B6" s="114"/>
      <c r="C6" s="114"/>
      <c r="D6" s="115"/>
      <c r="E6" s="116"/>
      <c r="F6" s="117"/>
      <c r="G6" s="113"/>
      <c r="H6" s="113"/>
      <c r="I6" s="113"/>
      <c r="J6" s="113"/>
      <c r="K6" s="113"/>
      <c r="L6" s="113"/>
      <c r="M6" s="116"/>
      <c r="N6" s="118" t="s">
        <v>51</v>
      </c>
      <c r="O6" s="118" t="s">
        <v>311</v>
      </c>
      <c r="P6" s="118" t="s">
        <v>312</v>
      </c>
      <c r="Q6" s="118" t="s">
        <v>51</v>
      </c>
      <c r="R6" s="118" t="s">
        <v>311</v>
      </c>
      <c r="S6" s="118" t="s">
        <v>312</v>
      </c>
      <c r="T6" s="118" t="s">
        <v>51</v>
      </c>
      <c r="U6" s="118" t="s">
        <v>311</v>
      </c>
      <c r="V6" s="118" t="s">
        <v>312</v>
      </c>
      <c r="W6" s="118" t="s">
        <v>51</v>
      </c>
      <c r="X6" s="118" t="s">
        <v>311</v>
      </c>
      <c r="Y6" s="118" t="s">
        <v>312</v>
      </c>
    </row>
    <row r="7" ht="17.25" customHeight="1" spans="1:25">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c r="R7" s="39">
        <v>18</v>
      </c>
      <c r="S7" s="39">
        <v>19</v>
      </c>
      <c r="T7" s="39">
        <v>20</v>
      </c>
      <c r="U7" s="39">
        <v>21</v>
      </c>
      <c r="V7" s="39">
        <v>22</v>
      </c>
      <c r="W7" s="39">
        <v>23</v>
      </c>
      <c r="X7" s="39">
        <v>24</v>
      </c>
      <c r="Y7" s="39">
        <v>25</v>
      </c>
    </row>
    <row r="8" ht="19.5" customHeight="1" spans="1:25">
      <c r="A8" s="22" t="s">
        <v>187</v>
      </c>
      <c r="B8" s="23" t="s">
        <v>63</v>
      </c>
      <c r="C8" s="22" t="s">
        <v>269</v>
      </c>
      <c r="D8" s="23" t="s">
        <v>270</v>
      </c>
      <c r="E8" s="119" t="s">
        <v>272</v>
      </c>
      <c r="F8" s="119" t="s">
        <v>270</v>
      </c>
      <c r="G8" s="22" t="s">
        <v>93</v>
      </c>
      <c r="H8" s="22" t="s">
        <v>94</v>
      </c>
      <c r="I8" s="22" t="s">
        <v>273</v>
      </c>
      <c r="J8" s="22" t="s">
        <v>274</v>
      </c>
      <c r="K8" s="22" t="s">
        <v>217</v>
      </c>
      <c r="L8" s="22" t="s">
        <v>218</v>
      </c>
      <c r="M8" s="21">
        <v>737600</v>
      </c>
      <c r="N8" s="21">
        <v>737600</v>
      </c>
      <c r="O8" s="21">
        <v>737600</v>
      </c>
      <c r="P8" s="21"/>
      <c r="Q8" s="21"/>
      <c r="R8" s="21"/>
      <c r="S8" s="21"/>
      <c r="T8" s="21"/>
      <c r="U8" s="21"/>
      <c r="V8" s="21"/>
      <c r="W8" s="21"/>
      <c r="X8" s="21"/>
      <c r="Y8" s="21"/>
    </row>
    <row r="9" ht="19.5" customHeight="1" spans="1:25">
      <c r="A9" s="22" t="s">
        <v>187</v>
      </c>
      <c r="B9" s="23" t="s">
        <v>63</v>
      </c>
      <c r="C9" s="22" t="s">
        <v>269</v>
      </c>
      <c r="D9" s="23" t="s">
        <v>275</v>
      </c>
      <c r="E9" s="119" t="s">
        <v>272</v>
      </c>
      <c r="F9" s="119" t="s">
        <v>275</v>
      </c>
      <c r="G9" s="22" t="s">
        <v>93</v>
      </c>
      <c r="H9" s="22" t="s">
        <v>94</v>
      </c>
      <c r="I9" s="22" t="s">
        <v>276</v>
      </c>
      <c r="J9" s="22" t="s">
        <v>277</v>
      </c>
      <c r="K9" s="22" t="s">
        <v>217</v>
      </c>
      <c r="L9" s="22" t="s">
        <v>218</v>
      </c>
      <c r="M9" s="21">
        <v>953280</v>
      </c>
      <c r="N9" s="21">
        <v>953280</v>
      </c>
      <c r="O9" s="21">
        <v>953280</v>
      </c>
      <c r="P9" s="21"/>
      <c r="Q9" s="21"/>
      <c r="R9" s="21"/>
      <c r="S9" s="21"/>
      <c r="T9" s="21"/>
      <c r="U9" s="21"/>
      <c r="V9" s="21"/>
      <c r="W9" s="21"/>
      <c r="X9" s="21"/>
      <c r="Y9" s="21"/>
    </row>
    <row r="10" ht="19.5" customHeight="1" spans="1:25">
      <c r="A10" s="22" t="s">
        <v>187</v>
      </c>
      <c r="B10" s="23" t="s">
        <v>63</v>
      </c>
      <c r="C10" s="22" t="s">
        <v>269</v>
      </c>
      <c r="D10" s="23" t="s">
        <v>278</v>
      </c>
      <c r="E10" s="119" t="s">
        <v>272</v>
      </c>
      <c r="F10" s="119" t="s">
        <v>278</v>
      </c>
      <c r="G10" s="22" t="s">
        <v>93</v>
      </c>
      <c r="H10" s="22" t="s">
        <v>94</v>
      </c>
      <c r="I10" s="22" t="s">
        <v>215</v>
      </c>
      <c r="J10" s="22" t="s">
        <v>216</v>
      </c>
      <c r="K10" s="22" t="s">
        <v>217</v>
      </c>
      <c r="L10" s="22" t="s">
        <v>218</v>
      </c>
      <c r="M10" s="21">
        <v>1742500</v>
      </c>
      <c r="N10" s="21">
        <v>1742500</v>
      </c>
      <c r="O10" s="21">
        <v>1742500</v>
      </c>
      <c r="P10" s="21"/>
      <c r="Q10" s="21"/>
      <c r="R10" s="21"/>
      <c r="S10" s="21"/>
      <c r="T10" s="21"/>
      <c r="U10" s="21"/>
      <c r="V10" s="21"/>
      <c r="W10" s="21"/>
      <c r="X10" s="21"/>
      <c r="Y10" s="21"/>
    </row>
    <row r="11" ht="19.5" customHeight="1" spans="1:25">
      <c r="A11" s="22" t="s">
        <v>187</v>
      </c>
      <c r="B11" s="23" t="s">
        <v>63</v>
      </c>
      <c r="C11" s="22" t="s">
        <v>269</v>
      </c>
      <c r="D11" s="23" t="s">
        <v>279</v>
      </c>
      <c r="E11" s="119" t="s">
        <v>272</v>
      </c>
      <c r="F11" s="119" t="s">
        <v>279</v>
      </c>
      <c r="G11" s="22" t="s">
        <v>93</v>
      </c>
      <c r="H11" s="22" t="s">
        <v>94</v>
      </c>
      <c r="I11" s="22" t="s">
        <v>276</v>
      </c>
      <c r="J11" s="22" t="s">
        <v>277</v>
      </c>
      <c r="K11" s="22" t="s">
        <v>217</v>
      </c>
      <c r="L11" s="22" t="s">
        <v>218</v>
      </c>
      <c r="M11" s="21">
        <v>143500</v>
      </c>
      <c r="N11" s="21">
        <v>143500</v>
      </c>
      <c r="O11" s="21">
        <v>143500</v>
      </c>
      <c r="P11" s="21"/>
      <c r="Q11" s="21"/>
      <c r="R11" s="21"/>
      <c r="S11" s="21"/>
      <c r="T11" s="21"/>
      <c r="U11" s="21"/>
      <c r="V11" s="21"/>
      <c r="W11" s="21"/>
      <c r="X11" s="21"/>
      <c r="Y11" s="21"/>
    </row>
    <row r="12" ht="19.5" customHeight="1" spans="1:25">
      <c r="A12" s="22" t="s">
        <v>187</v>
      </c>
      <c r="B12" s="23" t="s">
        <v>63</v>
      </c>
      <c r="C12" s="22" t="s">
        <v>269</v>
      </c>
      <c r="D12" s="23" t="s">
        <v>299</v>
      </c>
      <c r="E12" s="119" t="s">
        <v>272</v>
      </c>
      <c r="F12" s="119" t="s">
        <v>299</v>
      </c>
      <c r="G12" s="22" t="s">
        <v>93</v>
      </c>
      <c r="H12" s="22" t="s">
        <v>94</v>
      </c>
      <c r="I12" s="22" t="s">
        <v>288</v>
      </c>
      <c r="J12" s="22" t="s">
        <v>289</v>
      </c>
      <c r="K12" s="22" t="s">
        <v>217</v>
      </c>
      <c r="L12" s="22" t="s">
        <v>218</v>
      </c>
      <c r="M12" s="21">
        <v>49950</v>
      </c>
      <c r="N12" s="21">
        <v>49950</v>
      </c>
      <c r="O12" s="21">
        <v>49950</v>
      </c>
      <c r="P12" s="21"/>
      <c r="Q12" s="21"/>
      <c r="R12" s="21"/>
      <c r="S12" s="21"/>
      <c r="T12" s="21"/>
      <c r="U12" s="21"/>
      <c r="V12" s="21"/>
      <c r="W12" s="21"/>
      <c r="X12" s="21"/>
      <c r="Y12" s="21"/>
    </row>
    <row r="13" ht="19.5" customHeight="1" spans="1:25">
      <c r="A13" s="22" t="s">
        <v>187</v>
      </c>
      <c r="B13" s="23" t="s">
        <v>63</v>
      </c>
      <c r="C13" s="22" t="s">
        <v>269</v>
      </c>
      <c r="D13" s="23" t="s">
        <v>299</v>
      </c>
      <c r="E13" s="119" t="s">
        <v>272</v>
      </c>
      <c r="F13" s="119" t="s">
        <v>299</v>
      </c>
      <c r="G13" s="22" t="s">
        <v>93</v>
      </c>
      <c r="H13" s="22" t="s">
        <v>94</v>
      </c>
      <c r="I13" s="22" t="s">
        <v>215</v>
      </c>
      <c r="J13" s="22" t="s">
        <v>216</v>
      </c>
      <c r="K13" s="22" t="s">
        <v>217</v>
      </c>
      <c r="L13" s="22" t="s">
        <v>218</v>
      </c>
      <c r="M13" s="21">
        <v>50505</v>
      </c>
      <c r="N13" s="21">
        <v>50505</v>
      </c>
      <c r="O13" s="21">
        <v>50505</v>
      </c>
      <c r="P13" s="21"/>
      <c r="Q13" s="21"/>
      <c r="R13" s="21"/>
      <c r="S13" s="21"/>
      <c r="T13" s="21"/>
      <c r="U13" s="21"/>
      <c r="V13" s="21"/>
      <c r="W13" s="21"/>
      <c r="X13" s="21"/>
      <c r="Y13" s="21"/>
    </row>
    <row r="14" ht="19.5" customHeight="1" spans="1:25">
      <c r="A14" s="22" t="s">
        <v>187</v>
      </c>
      <c r="B14" s="23" t="s">
        <v>63</v>
      </c>
      <c r="C14" s="22" t="s">
        <v>269</v>
      </c>
      <c r="D14" s="23" t="s">
        <v>299</v>
      </c>
      <c r="E14" s="119" t="s">
        <v>272</v>
      </c>
      <c r="F14" s="119" t="s">
        <v>299</v>
      </c>
      <c r="G14" s="22" t="s">
        <v>93</v>
      </c>
      <c r="H14" s="22" t="s">
        <v>94</v>
      </c>
      <c r="I14" s="22" t="s">
        <v>294</v>
      </c>
      <c r="J14" s="22" t="s">
        <v>295</v>
      </c>
      <c r="K14" s="22" t="s">
        <v>217</v>
      </c>
      <c r="L14" s="22" t="s">
        <v>218</v>
      </c>
      <c r="M14" s="21">
        <v>89910</v>
      </c>
      <c r="N14" s="21">
        <v>89910</v>
      </c>
      <c r="O14" s="21">
        <v>89910</v>
      </c>
      <c r="P14" s="21"/>
      <c r="Q14" s="21"/>
      <c r="R14" s="21"/>
      <c r="S14" s="21"/>
      <c r="T14" s="21"/>
      <c r="U14" s="21"/>
      <c r="V14" s="21"/>
      <c r="W14" s="21"/>
      <c r="X14" s="21"/>
      <c r="Y14" s="21"/>
    </row>
    <row r="15" ht="19.5" customHeight="1" spans="1:25">
      <c r="A15" s="22" t="s">
        <v>187</v>
      </c>
      <c r="B15" s="23" t="s">
        <v>63</v>
      </c>
      <c r="C15" s="22" t="s">
        <v>269</v>
      </c>
      <c r="D15" s="23" t="s">
        <v>299</v>
      </c>
      <c r="E15" s="119" t="s">
        <v>272</v>
      </c>
      <c r="F15" s="119" t="s">
        <v>299</v>
      </c>
      <c r="G15" s="22" t="s">
        <v>93</v>
      </c>
      <c r="H15" s="22" t="s">
        <v>94</v>
      </c>
      <c r="I15" s="22" t="s">
        <v>286</v>
      </c>
      <c r="J15" s="22" t="s">
        <v>287</v>
      </c>
      <c r="K15" s="22" t="s">
        <v>217</v>
      </c>
      <c r="L15" s="22" t="s">
        <v>218</v>
      </c>
      <c r="M15" s="21">
        <v>300255</v>
      </c>
      <c r="N15" s="21">
        <v>300255</v>
      </c>
      <c r="O15" s="21">
        <v>300255</v>
      </c>
      <c r="P15" s="21"/>
      <c r="Q15" s="21"/>
      <c r="R15" s="21"/>
      <c r="S15" s="21"/>
      <c r="T15" s="21"/>
      <c r="U15" s="21"/>
      <c r="V15" s="21"/>
      <c r="W15" s="21"/>
      <c r="X15" s="21"/>
      <c r="Y15" s="21"/>
    </row>
    <row r="16" ht="19.5" customHeight="1" spans="1:25">
      <c r="A16" s="22" t="s">
        <v>187</v>
      </c>
      <c r="B16" s="23" t="s">
        <v>63</v>
      </c>
      <c r="C16" s="22" t="s">
        <v>269</v>
      </c>
      <c r="D16" s="23" t="s">
        <v>299</v>
      </c>
      <c r="E16" s="119" t="s">
        <v>272</v>
      </c>
      <c r="F16" s="119" t="s">
        <v>299</v>
      </c>
      <c r="G16" s="22" t="s">
        <v>93</v>
      </c>
      <c r="H16" s="22" t="s">
        <v>94</v>
      </c>
      <c r="I16" s="22" t="s">
        <v>292</v>
      </c>
      <c r="J16" s="22" t="s">
        <v>293</v>
      </c>
      <c r="K16" s="22" t="s">
        <v>217</v>
      </c>
      <c r="L16" s="22" t="s">
        <v>218</v>
      </c>
      <c r="M16" s="21">
        <v>300255</v>
      </c>
      <c r="N16" s="21">
        <v>300255</v>
      </c>
      <c r="O16" s="21">
        <v>300255</v>
      </c>
      <c r="P16" s="21"/>
      <c r="Q16" s="21"/>
      <c r="R16" s="21"/>
      <c r="S16" s="21"/>
      <c r="T16" s="21"/>
      <c r="U16" s="21"/>
      <c r="V16" s="21"/>
      <c r="W16" s="21"/>
      <c r="X16" s="21"/>
      <c r="Y16" s="21"/>
    </row>
    <row r="17" ht="19.5" customHeight="1" spans="1:25">
      <c r="A17" s="22" t="s">
        <v>187</v>
      </c>
      <c r="B17" s="23" t="s">
        <v>63</v>
      </c>
      <c r="C17" s="22" t="s">
        <v>269</v>
      </c>
      <c r="D17" s="23" t="s">
        <v>299</v>
      </c>
      <c r="E17" s="119" t="s">
        <v>272</v>
      </c>
      <c r="F17" s="119" t="s">
        <v>299</v>
      </c>
      <c r="G17" s="22" t="s">
        <v>93</v>
      </c>
      <c r="H17" s="22" t="s">
        <v>94</v>
      </c>
      <c r="I17" s="22" t="s">
        <v>276</v>
      </c>
      <c r="J17" s="22" t="s">
        <v>277</v>
      </c>
      <c r="K17" s="22" t="s">
        <v>217</v>
      </c>
      <c r="L17" s="22" t="s">
        <v>218</v>
      </c>
      <c r="M17" s="21">
        <v>892995</v>
      </c>
      <c r="N17" s="21">
        <v>892995</v>
      </c>
      <c r="O17" s="21">
        <v>892995</v>
      </c>
      <c r="P17" s="21"/>
      <c r="Q17" s="21"/>
      <c r="R17" s="21"/>
      <c r="S17" s="21"/>
      <c r="T17" s="21"/>
      <c r="U17" s="21"/>
      <c r="V17" s="21"/>
      <c r="W17" s="21"/>
      <c r="X17" s="21"/>
      <c r="Y17" s="21"/>
    </row>
    <row r="18" ht="19.5" customHeight="1" spans="1:25">
      <c r="A18" s="22" t="s">
        <v>187</v>
      </c>
      <c r="B18" s="23" t="s">
        <v>63</v>
      </c>
      <c r="C18" s="22" t="s">
        <v>269</v>
      </c>
      <c r="D18" s="23" t="s">
        <v>299</v>
      </c>
      <c r="E18" s="119" t="s">
        <v>272</v>
      </c>
      <c r="F18" s="119" t="s">
        <v>299</v>
      </c>
      <c r="G18" s="22" t="s">
        <v>93</v>
      </c>
      <c r="H18" s="22" t="s">
        <v>94</v>
      </c>
      <c r="I18" s="22" t="s">
        <v>296</v>
      </c>
      <c r="J18" s="22" t="s">
        <v>297</v>
      </c>
      <c r="K18" s="22" t="s">
        <v>217</v>
      </c>
      <c r="L18" s="22" t="s">
        <v>218</v>
      </c>
      <c r="M18" s="21">
        <v>200355</v>
      </c>
      <c r="N18" s="21">
        <v>200355</v>
      </c>
      <c r="O18" s="21">
        <v>200355</v>
      </c>
      <c r="P18" s="21"/>
      <c r="Q18" s="21"/>
      <c r="R18" s="21"/>
      <c r="S18" s="21"/>
      <c r="T18" s="21"/>
      <c r="U18" s="21"/>
      <c r="V18" s="21"/>
      <c r="W18" s="21"/>
      <c r="X18" s="21"/>
      <c r="Y18" s="21"/>
    </row>
    <row r="19" ht="19.5" customHeight="1" spans="1:25">
      <c r="A19" s="22" t="s">
        <v>187</v>
      </c>
      <c r="B19" s="23" t="s">
        <v>63</v>
      </c>
      <c r="C19" s="22" t="s">
        <v>269</v>
      </c>
      <c r="D19" s="23" t="s">
        <v>299</v>
      </c>
      <c r="E19" s="119" t="s">
        <v>272</v>
      </c>
      <c r="F19" s="119" t="s">
        <v>299</v>
      </c>
      <c r="G19" s="22" t="s">
        <v>93</v>
      </c>
      <c r="H19" s="22" t="s">
        <v>94</v>
      </c>
      <c r="I19" s="22" t="s">
        <v>290</v>
      </c>
      <c r="J19" s="22" t="s">
        <v>291</v>
      </c>
      <c r="K19" s="22" t="s">
        <v>217</v>
      </c>
      <c r="L19" s="22" t="s">
        <v>218</v>
      </c>
      <c r="M19" s="21">
        <v>49950</v>
      </c>
      <c r="N19" s="21">
        <v>49950</v>
      </c>
      <c r="O19" s="21">
        <v>49950</v>
      </c>
      <c r="P19" s="21"/>
      <c r="Q19" s="21"/>
      <c r="R19" s="21"/>
      <c r="S19" s="21"/>
      <c r="T19" s="21"/>
      <c r="U19" s="21"/>
      <c r="V19" s="21"/>
      <c r="W19" s="21"/>
      <c r="X19" s="21"/>
      <c r="Y19" s="21"/>
    </row>
    <row r="20" ht="19.5" customHeight="1" spans="1:25">
      <c r="A20" s="22" t="s">
        <v>187</v>
      </c>
      <c r="B20" s="23" t="s">
        <v>63</v>
      </c>
      <c r="C20" s="22" t="s">
        <v>269</v>
      </c>
      <c r="D20" s="23" t="s">
        <v>303</v>
      </c>
      <c r="E20" s="119" t="s">
        <v>272</v>
      </c>
      <c r="F20" s="119" t="s">
        <v>303</v>
      </c>
      <c r="G20" s="22" t="s">
        <v>109</v>
      </c>
      <c r="H20" s="22" t="s">
        <v>110</v>
      </c>
      <c r="I20" s="22" t="s">
        <v>190</v>
      </c>
      <c r="J20" s="22" t="s">
        <v>191</v>
      </c>
      <c r="K20" s="22" t="s">
        <v>192</v>
      </c>
      <c r="L20" s="22" t="s">
        <v>193</v>
      </c>
      <c r="M20" s="21">
        <v>18408</v>
      </c>
      <c r="N20" s="21">
        <v>18408</v>
      </c>
      <c r="O20" s="21">
        <v>18408</v>
      </c>
      <c r="P20" s="21"/>
      <c r="Q20" s="21"/>
      <c r="R20" s="21"/>
      <c r="S20" s="21"/>
      <c r="T20" s="21"/>
      <c r="U20" s="21"/>
      <c r="V20" s="21"/>
      <c r="W20" s="21"/>
      <c r="X20" s="21"/>
      <c r="Y20" s="21"/>
    </row>
    <row r="21" ht="19.5" customHeight="1" spans="1:25">
      <c r="A21" s="120" t="s">
        <v>49</v>
      </c>
      <c r="B21" s="121"/>
      <c r="C21" s="121"/>
      <c r="D21" s="121"/>
      <c r="E21" s="121"/>
      <c r="F21" s="121"/>
      <c r="G21" s="122"/>
      <c r="H21" s="122"/>
      <c r="I21" s="122"/>
      <c r="J21" s="122"/>
      <c r="K21" s="122"/>
      <c r="L21" s="123"/>
      <c r="M21" s="21">
        <v>5529463</v>
      </c>
      <c r="N21" s="21">
        <v>5529463</v>
      </c>
      <c r="O21" s="21">
        <v>5529463</v>
      </c>
      <c r="P21" s="21"/>
      <c r="Q21" s="21"/>
      <c r="R21" s="21"/>
      <c r="S21" s="21"/>
      <c r="T21" s="21"/>
      <c r="U21" s="21"/>
      <c r="V21" s="21"/>
      <c r="W21" s="21"/>
      <c r="X21" s="21"/>
      <c r="Y21" s="21"/>
    </row>
  </sheetData>
  <mergeCells count="21">
    <mergeCell ref="A2:Y2"/>
    <mergeCell ref="A3:C3"/>
    <mergeCell ref="M4:Y4"/>
    <mergeCell ref="N5:P5"/>
    <mergeCell ref="Q5:S5"/>
    <mergeCell ref="T5:V5"/>
    <mergeCell ref="W5:Y5"/>
    <mergeCell ref="A21:L21"/>
    <mergeCell ref="A4:A6"/>
    <mergeCell ref="B4:B6"/>
    <mergeCell ref="C4:C6"/>
    <mergeCell ref="D4:D6"/>
    <mergeCell ref="E4:E6"/>
    <mergeCell ref="F4:F6"/>
    <mergeCell ref="G4:G6"/>
    <mergeCell ref="H4:H6"/>
    <mergeCell ref="I4:I6"/>
    <mergeCell ref="J4:J6"/>
    <mergeCell ref="K4:K6"/>
    <mergeCell ref="L4:L6"/>
    <mergeCell ref="M5:M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V13"/>
  <sheetViews>
    <sheetView showZeros="0" tabSelected="1" topLeftCell="H1" workbookViewId="0">
      <selection activeCell="A1" sqref="A1"/>
    </sheetView>
  </sheetViews>
  <sheetFormatPr defaultColWidth="9.13888888888889" defaultRowHeight="14.25" customHeight="1"/>
  <cols>
    <col min="1" max="2" width="32.5740740740741" customWidth="1"/>
    <col min="3" max="3" width="41.1388888888889" customWidth="1"/>
    <col min="4" max="4" width="24.4259259259259" customWidth="1"/>
    <col min="5" max="5" width="21.2777777777778" customWidth="1"/>
    <col min="6" max="6" width="21.712962962963" customWidth="1"/>
    <col min="7" max="7" width="35.2777777777778" customWidth="1"/>
    <col min="8" max="8" width="7.71296296296296" customWidth="1"/>
    <col min="9" max="9" width="11.1388888888889" customWidth="1"/>
    <col min="10" max="10" width="13.2777777777778" customWidth="1"/>
    <col min="11" max="20" width="20" customWidth="1"/>
    <col min="21" max="21" width="19.8518518518519" customWidth="1"/>
    <col min="22" max="22" width="20" customWidth="1"/>
  </cols>
  <sheetData>
    <row r="1" ht="15.75" customHeight="1" spans="1:22">
      <c r="B1" s="42"/>
      <c r="C1" s="42"/>
      <c r="D1" s="42"/>
      <c r="E1" s="42"/>
      <c r="T1" s="66"/>
      <c r="U1" s="66"/>
      <c r="V1" s="67"/>
    </row>
    <row r="2" ht="41.25" customHeight="1" spans="1:22">
      <c r="A2" s="46" t="str">
        <f>"2026"&amp;"年部门政府采购预算表"</f>
        <v>2026年部门政府采购预算表</v>
      </c>
      <c r="B2" s="31"/>
      <c r="C2" s="31"/>
      <c r="D2" s="31"/>
      <c r="E2" s="31"/>
      <c r="F2" s="3"/>
      <c r="G2" s="3"/>
      <c r="H2" s="3"/>
      <c r="I2" s="3"/>
      <c r="J2" s="3"/>
      <c r="K2" s="3"/>
      <c r="L2" s="3"/>
      <c r="M2" s="3"/>
      <c r="N2" s="3"/>
      <c r="O2" s="31"/>
      <c r="P2" s="3"/>
      <c r="Q2" s="3"/>
      <c r="R2" s="31"/>
      <c r="S2" s="3"/>
      <c r="T2" s="31"/>
      <c r="U2" s="31"/>
      <c r="V2" s="3"/>
    </row>
    <row r="3" ht="18.75" customHeight="1" spans="1:22">
      <c r="A3" s="68" t="str">
        <f>"单位名称："&amp;"昆明经济技术开发区第三小学"</f>
        <v>单位名称：昆明经济技术开发区第三小学</v>
      </c>
      <c r="B3" s="42"/>
      <c r="C3" s="42"/>
      <c r="D3" s="42"/>
      <c r="E3" s="42"/>
      <c r="F3" s="69"/>
      <c r="G3" s="69"/>
      <c r="H3" s="69"/>
      <c r="I3" s="69"/>
      <c r="J3" s="69"/>
      <c r="K3" s="69"/>
      <c r="L3" s="69"/>
      <c r="M3" s="69"/>
      <c r="N3" s="69"/>
      <c r="T3" s="51"/>
      <c r="U3" s="51"/>
      <c r="V3" s="70" t="s">
        <v>0</v>
      </c>
    </row>
    <row r="4" ht="15.75" customHeight="1" spans="1:22">
      <c r="A4" s="71" t="s">
        <v>175</v>
      </c>
      <c r="B4" s="72" t="s">
        <v>176</v>
      </c>
      <c r="C4" s="72" t="s">
        <v>177</v>
      </c>
      <c r="D4" s="72" t="s">
        <v>179</v>
      </c>
      <c r="E4" s="72" t="s">
        <v>180</v>
      </c>
      <c r="F4" s="73" t="s">
        <v>313</v>
      </c>
      <c r="G4" s="73" t="s">
        <v>314</v>
      </c>
      <c r="H4" s="73" t="s">
        <v>315</v>
      </c>
      <c r="I4" s="73" t="s">
        <v>316</v>
      </c>
      <c r="J4" s="73" t="s">
        <v>317</v>
      </c>
      <c r="K4" s="74" t="s">
        <v>318</v>
      </c>
      <c r="L4" s="74"/>
      <c r="M4" s="74"/>
      <c r="N4" s="74"/>
      <c r="O4" s="75"/>
      <c r="P4" s="74"/>
      <c r="Q4" s="74"/>
      <c r="R4" s="76"/>
      <c r="S4" s="74"/>
      <c r="T4" s="75"/>
      <c r="U4" s="76"/>
      <c r="V4" s="77"/>
    </row>
    <row r="5" ht="17.25" customHeight="1" spans="1:22">
      <c r="A5" s="78"/>
      <c r="B5" s="79"/>
      <c r="C5" s="79"/>
      <c r="D5" s="79"/>
      <c r="E5" s="79"/>
      <c r="F5" s="80"/>
      <c r="G5" s="80"/>
      <c r="H5" s="80"/>
      <c r="I5" s="80"/>
      <c r="J5" s="80"/>
      <c r="K5" s="80" t="s">
        <v>49</v>
      </c>
      <c r="L5" s="80" t="s">
        <v>52</v>
      </c>
      <c r="M5" s="80" t="s">
        <v>53</v>
      </c>
      <c r="N5" s="80" t="s">
        <v>54</v>
      </c>
      <c r="O5" s="81" t="s">
        <v>55</v>
      </c>
      <c r="P5" s="82" t="s">
        <v>319</v>
      </c>
      <c r="Q5" s="82"/>
      <c r="R5" s="83"/>
      <c r="S5" s="82"/>
      <c r="T5" s="84"/>
      <c r="U5" s="85"/>
      <c r="V5" s="80" t="s">
        <v>320</v>
      </c>
    </row>
    <row r="6" ht="54" customHeight="1" spans="1:22">
      <c r="A6" s="86"/>
      <c r="B6" s="85"/>
      <c r="C6" s="85"/>
      <c r="D6" s="85"/>
      <c r="E6" s="85"/>
      <c r="F6" s="87"/>
      <c r="G6" s="87"/>
      <c r="H6" s="87"/>
      <c r="I6" s="87"/>
      <c r="J6" s="87"/>
      <c r="K6" s="87"/>
      <c r="L6" s="87" t="s">
        <v>51</v>
      </c>
      <c r="M6" s="87"/>
      <c r="N6" s="87"/>
      <c r="O6" s="88"/>
      <c r="P6" s="87" t="s">
        <v>51</v>
      </c>
      <c r="Q6" s="87" t="s">
        <v>57</v>
      </c>
      <c r="R6" s="85" t="s">
        <v>59</v>
      </c>
      <c r="S6" s="87" t="s">
        <v>321</v>
      </c>
      <c r="T6" s="88" t="s">
        <v>60</v>
      </c>
      <c r="U6" s="85" t="s">
        <v>61</v>
      </c>
      <c r="V6" s="87"/>
    </row>
    <row r="7" ht="18" customHeight="1" spans="1:22">
      <c r="A7" s="89">
        <v>1</v>
      </c>
      <c r="B7" s="53" t="s">
        <v>75</v>
      </c>
      <c r="C7" s="55" t="s">
        <v>76</v>
      </c>
      <c r="D7" s="55" t="s">
        <v>77</v>
      </c>
      <c r="E7" s="53" t="s">
        <v>78</v>
      </c>
      <c r="F7" s="55" t="s">
        <v>79</v>
      </c>
      <c r="G7" s="55" t="s">
        <v>80</v>
      </c>
      <c r="H7" s="55" t="s">
        <v>81</v>
      </c>
      <c r="I7" s="55" t="s">
        <v>82</v>
      </c>
      <c r="J7" s="55" t="s">
        <v>83</v>
      </c>
      <c r="K7" s="55" t="s">
        <v>84</v>
      </c>
      <c r="L7" s="55" t="s">
        <v>85</v>
      </c>
      <c r="M7" s="55" t="s">
        <v>86</v>
      </c>
      <c r="N7" s="55" t="s">
        <v>87</v>
      </c>
      <c r="O7" s="55" t="s">
        <v>88</v>
      </c>
      <c r="P7" s="55" t="s">
        <v>257</v>
      </c>
      <c r="Q7" s="55" t="s">
        <v>258</v>
      </c>
      <c r="R7" s="53" t="s">
        <v>259</v>
      </c>
      <c r="S7" s="55" t="s">
        <v>260</v>
      </c>
      <c r="T7" s="55" t="s">
        <v>261</v>
      </c>
      <c r="U7" s="19" t="s">
        <v>262</v>
      </c>
      <c r="V7" s="19" t="s">
        <v>263</v>
      </c>
    </row>
    <row r="8" ht="21" customHeight="1" spans="1:22">
      <c r="A8" s="57" t="s">
        <v>187</v>
      </c>
      <c r="B8" s="58" t="s">
        <v>63</v>
      </c>
      <c r="C8" s="58" t="s">
        <v>247</v>
      </c>
      <c r="D8" s="58" t="s">
        <v>93</v>
      </c>
      <c r="E8" s="58" t="s">
        <v>94</v>
      </c>
      <c r="F8" s="57" t="s">
        <v>322</v>
      </c>
      <c r="G8" s="57" t="s">
        <v>250</v>
      </c>
      <c r="H8" s="57" t="s">
        <v>323</v>
      </c>
      <c r="I8" s="90">
        <v>1</v>
      </c>
      <c r="J8" s="59">
        <v>19600</v>
      </c>
      <c r="K8" s="59">
        <v>19600</v>
      </c>
      <c r="L8" s="59">
        <v>19600</v>
      </c>
      <c r="M8" s="59"/>
      <c r="N8" s="59"/>
      <c r="O8" s="60"/>
      <c r="P8" s="59"/>
      <c r="Q8" s="59"/>
      <c r="R8" s="60"/>
      <c r="S8" s="59"/>
      <c r="T8" s="60"/>
      <c r="U8" s="60"/>
      <c r="V8" s="62"/>
    </row>
    <row r="9" ht="21" customHeight="1" spans="1:22">
      <c r="A9" s="57" t="s">
        <v>187</v>
      </c>
      <c r="B9" s="58" t="s">
        <v>63</v>
      </c>
      <c r="C9" s="58" t="s">
        <v>270</v>
      </c>
      <c r="D9" s="58" t="s">
        <v>93</v>
      </c>
      <c r="E9" s="58" t="s">
        <v>94</v>
      </c>
      <c r="F9" s="57" t="s">
        <v>324</v>
      </c>
      <c r="G9" s="57" t="s">
        <v>325</v>
      </c>
      <c r="H9" s="57" t="s">
        <v>323</v>
      </c>
      <c r="I9" s="90">
        <v>1</v>
      </c>
      <c r="J9" s="59">
        <v>737600</v>
      </c>
      <c r="K9" s="59">
        <v>737600</v>
      </c>
      <c r="L9" s="59">
        <v>737600</v>
      </c>
      <c r="M9" s="59"/>
      <c r="N9" s="59"/>
      <c r="O9" s="60"/>
      <c r="P9" s="59"/>
      <c r="Q9" s="59"/>
      <c r="R9" s="60"/>
      <c r="S9" s="59"/>
      <c r="T9" s="60"/>
      <c r="U9" s="60"/>
      <c r="V9" s="25"/>
    </row>
    <row r="10" ht="21" customHeight="1" spans="1:22">
      <c r="A10" s="57" t="s">
        <v>187</v>
      </c>
      <c r="B10" s="58" t="s">
        <v>63</v>
      </c>
      <c r="C10" s="58" t="s">
        <v>275</v>
      </c>
      <c r="D10" s="58" t="s">
        <v>93</v>
      </c>
      <c r="E10" s="58" t="s">
        <v>94</v>
      </c>
      <c r="F10" s="57" t="s">
        <v>326</v>
      </c>
      <c r="G10" s="57" t="s">
        <v>327</v>
      </c>
      <c r="H10" s="57" t="s">
        <v>323</v>
      </c>
      <c r="I10" s="90">
        <v>1</v>
      </c>
      <c r="J10" s="59">
        <v>953280</v>
      </c>
      <c r="K10" s="59">
        <v>953280</v>
      </c>
      <c r="L10" s="59">
        <v>953280</v>
      </c>
      <c r="M10" s="59"/>
      <c r="N10" s="59"/>
      <c r="O10" s="60"/>
      <c r="P10" s="59"/>
      <c r="Q10" s="59"/>
      <c r="R10" s="60"/>
      <c r="S10" s="59"/>
      <c r="T10" s="60"/>
      <c r="U10" s="60"/>
      <c r="V10" s="25"/>
    </row>
    <row r="11" ht="21" customHeight="1" spans="1:22">
      <c r="A11" s="57" t="s">
        <v>187</v>
      </c>
      <c r="B11" s="58" t="s">
        <v>63</v>
      </c>
      <c r="C11" s="58" t="s">
        <v>280</v>
      </c>
      <c r="D11" s="58" t="s">
        <v>95</v>
      </c>
      <c r="E11" s="58" t="s">
        <v>96</v>
      </c>
      <c r="F11" s="57" t="s">
        <v>328</v>
      </c>
      <c r="G11" s="57" t="s">
        <v>329</v>
      </c>
      <c r="H11" s="57" t="s">
        <v>323</v>
      </c>
      <c r="I11" s="90">
        <v>1</v>
      </c>
      <c r="J11" s="59">
        <v>310000</v>
      </c>
      <c r="K11" s="59">
        <v>310000</v>
      </c>
      <c r="L11" s="59"/>
      <c r="M11" s="59"/>
      <c r="N11" s="59"/>
      <c r="O11" s="60"/>
      <c r="P11" s="59">
        <v>310000</v>
      </c>
      <c r="Q11" s="59"/>
      <c r="R11" s="60"/>
      <c r="S11" s="59"/>
      <c r="T11" s="60"/>
      <c r="U11" s="60">
        <v>310000</v>
      </c>
      <c r="V11" s="25"/>
    </row>
    <row r="12" ht="21" customHeight="1" spans="1:22">
      <c r="A12" s="57" t="s">
        <v>187</v>
      </c>
      <c r="B12" s="58" t="s">
        <v>63</v>
      </c>
      <c r="C12" s="58" t="s">
        <v>300</v>
      </c>
      <c r="D12" s="58" t="s">
        <v>95</v>
      </c>
      <c r="E12" s="58" t="s">
        <v>96</v>
      </c>
      <c r="F12" s="57" t="s">
        <v>328</v>
      </c>
      <c r="G12" s="57" t="s">
        <v>300</v>
      </c>
      <c r="H12" s="57" t="s">
        <v>323</v>
      </c>
      <c r="I12" s="90">
        <v>1</v>
      </c>
      <c r="J12" s="59">
        <v>1015511.9</v>
      </c>
      <c r="K12" s="59">
        <v>1015511.9</v>
      </c>
      <c r="L12" s="59"/>
      <c r="M12" s="59"/>
      <c r="N12" s="59"/>
      <c r="O12" s="60"/>
      <c r="P12" s="59">
        <v>1015511.9</v>
      </c>
      <c r="Q12" s="59"/>
      <c r="R12" s="60"/>
      <c r="S12" s="59"/>
      <c r="T12" s="60"/>
      <c r="U12" s="60">
        <v>1015511.9</v>
      </c>
      <c r="V12" s="25"/>
    </row>
    <row r="13" ht="21" customHeight="1" spans="1:22">
      <c r="A13" s="63" t="s">
        <v>159</v>
      </c>
      <c r="B13" s="53"/>
      <c r="C13" s="53"/>
      <c r="D13" s="53"/>
      <c r="E13" s="53"/>
      <c r="F13" s="55"/>
      <c r="G13" s="55"/>
      <c r="H13" s="55"/>
      <c r="I13" s="63"/>
      <c r="J13" s="53"/>
      <c r="K13" s="60">
        <v>3035991.9</v>
      </c>
      <c r="L13" s="60">
        <v>1710480</v>
      </c>
      <c r="M13" s="91"/>
      <c r="N13" s="60"/>
      <c r="O13" s="60"/>
      <c r="P13" s="60">
        <v>1325511.9</v>
      </c>
      <c r="Q13" s="60"/>
      <c r="R13" s="60"/>
      <c r="S13" s="60"/>
      <c r="T13" s="60"/>
      <c r="U13" s="60">
        <v>1325511.9</v>
      </c>
      <c r="V13" s="61"/>
    </row>
  </sheetData>
  <mergeCells count="21">
    <mergeCell ref="A2:V2"/>
    <mergeCell ref="A3:J3"/>
    <mergeCell ref="K4:V4"/>
    <mergeCell ref="P5:U5"/>
    <mergeCell ref="A13:J13"/>
    <mergeCell ref="A4:A6"/>
    <mergeCell ref="B4:B6"/>
    <mergeCell ref="C4:C6"/>
    <mergeCell ref="D4:D6"/>
    <mergeCell ref="E4:E6"/>
    <mergeCell ref="F4:F6"/>
    <mergeCell ref="G4:G6"/>
    <mergeCell ref="H4:H6"/>
    <mergeCell ref="I4:I6"/>
    <mergeCell ref="J4:J6"/>
    <mergeCell ref="K5:K6"/>
    <mergeCell ref="L5:L6"/>
    <mergeCell ref="M5:M6"/>
    <mergeCell ref="N5:N6"/>
    <mergeCell ref="O5:O6"/>
    <mergeCell ref="V5:V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tabSelected="1" workbookViewId="0">
      <selection activeCell="A1" sqref="A1"/>
    </sheetView>
  </sheetViews>
  <sheetFormatPr defaultColWidth="9.13888888888889" defaultRowHeight="14.25" customHeight="1"/>
  <cols>
    <col min="1" max="3" width="39.1388888888889" customWidth="1"/>
    <col min="4" max="4" width="27.5740740740741" customWidth="1"/>
    <col min="5" max="5" width="17.5740740740741" customWidth="1"/>
    <col min="6" max="6" width="28.1388888888889" customWidth="1"/>
    <col min="7" max="8" width="39.1388888888889" customWidth="1"/>
    <col min="9" max="17" width="20.4259259259259" customWidth="1"/>
    <col min="18" max="19" width="20.2777777777778" customWidth="1"/>
    <col min="20" max="20" width="20.4259259259259" customWidth="1"/>
  </cols>
  <sheetData>
    <row r="1" ht="16.5" customHeight="1" spans="1:20">
      <c r="A1" s="41"/>
      <c r="B1" s="42"/>
      <c r="C1" s="42"/>
      <c r="D1" s="42"/>
      <c r="E1" s="42"/>
      <c r="F1" s="41"/>
      <c r="G1" s="41"/>
      <c r="H1" s="41"/>
      <c r="I1" s="41"/>
      <c r="J1" s="41"/>
      <c r="K1" s="41"/>
      <c r="L1" s="41"/>
      <c r="M1" s="43"/>
      <c r="N1" s="41"/>
      <c r="O1" s="41"/>
      <c r="P1" s="42"/>
      <c r="Q1" s="41"/>
      <c r="R1" s="44"/>
      <c r="S1" s="45"/>
      <c r="T1" s="45"/>
    </row>
    <row r="2" ht="41.25" customHeight="1" spans="1:20">
      <c r="A2" s="46" t="str">
        <f>"2026"&amp;"年部门政府购买服务预算表"</f>
        <v>2026年部门政府购买服务预算表</v>
      </c>
      <c r="B2" s="31"/>
      <c r="C2" s="31"/>
      <c r="D2" s="31"/>
      <c r="E2" s="31"/>
      <c r="F2" s="47"/>
      <c r="G2" s="47"/>
      <c r="H2" s="47"/>
      <c r="I2" s="47"/>
      <c r="J2" s="47"/>
      <c r="K2" s="47"/>
      <c r="L2" s="47"/>
      <c r="M2" s="48"/>
      <c r="N2" s="47"/>
      <c r="O2" s="47"/>
      <c r="P2" s="31"/>
      <c r="Q2" s="47"/>
      <c r="R2" s="48"/>
      <c r="S2" s="31"/>
      <c r="T2" s="47"/>
    </row>
    <row r="3" ht="18.75" customHeight="1" spans="1:20">
      <c r="A3" s="49" t="str">
        <f>"单位名称："&amp;"昆明经济技术开发区第三小学"</f>
        <v>单位名称：昆明经济技术开发区第三小学</v>
      </c>
      <c r="B3" s="42"/>
      <c r="C3" s="42"/>
      <c r="D3" s="42"/>
      <c r="E3" s="42"/>
      <c r="F3" s="41"/>
      <c r="G3" s="41"/>
      <c r="H3" s="41"/>
      <c r="I3" s="41"/>
      <c r="J3" s="41"/>
      <c r="K3" s="41"/>
      <c r="L3" s="41"/>
      <c r="M3" s="43"/>
      <c r="N3" s="41"/>
      <c r="O3" s="41"/>
      <c r="P3" s="42"/>
      <c r="Q3" s="41"/>
      <c r="R3" s="50"/>
      <c r="S3" s="51"/>
      <c r="T3" s="51" t="s">
        <v>0</v>
      </c>
    </row>
    <row r="4" ht="15.75" customHeight="1" spans="1:20">
      <c r="A4" s="52" t="s">
        <v>175</v>
      </c>
      <c r="B4" s="53" t="s">
        <v>176</v>
      </c>
      <c r="C4" s="53" t="s">
        <v>177</v>
      </c>
      <c r="D4" s="53" t="s">
        <v>330</v>
      </c>
      <c r="E4" s="53" t="s">
        <v>179</v>
      </c>
      <c r="F4" s="52" t="s">
        <v>180</v>
      </c>
      <c r="G4" s="52" t="s">
        <v>331</v>
      </c>
      <c r="H4" s="52" t="s">
        <v>332</v>
      </c>
      <c r="I4" s="52" t="s">
        <v>318</v>
      </c>
      <c r="J4" s="52"/>
      <c r="K4" s="52"/>
      <c r="L4" s="52"/>
      <c r="M4" s="54"/>
      <c r="N4" s="52"/>
      <c r="O4" s="52"/>
      <c r="P4" s="53"/>
      <c r="Q4" s="52"/>
      <c r="R4" s="54"/>
      <c r="S4" s="53"/>
      <c r="T4" s="52"/>
    </row>
    <row r="5" ht="17.25" customHeight="1" spans="1:20">
      <c r="A5" s="52"/>
      <c r="B5" s="53"/>
      <c r="C5" s="53"/>
      <c r="D5" s="53"/>
      <c r="E5" s="53"/>
      <c r="F5" s="52"/>
      <c r="G5" s="52"/>
      <c r="H5" s="52"/>
      <c r="I5" s="52" t="s">
        <v>49</v>
      </c>
      <c r="J5" s="52" t="s">
        <v>52</v>
      </c>
      <c r="K5" s="52" t="s">
        <v>333</v>
      </c>
      <c r="L5" s="52" t="s">
        <v>54</v>
      </c>
      <c r="M5" s="54" t="s">
        <v>334</v>
      </c>
      <c r="N5" s="52" t="s">
        <v>319</v>
      </c>
      <c r="O5" s="52"/>
      <c r="P5" s="53"/>
      <c r="Q5" s="52"/>
      <c r="R5" s="54"/>
      <c r="S5" s="53"/>
      <c r="T5" s="52" t="s">
        <v>320</v>
      </c>
    </row>
    <row r="6" ht="54" customHeight="1" spans="1:20">
      <c r="A6" s="52"/>
      <c r="B6" s="53"/>
      <c r="C6" s="53"/>
      <c r="D6" s="53"/>
      <c r="E6" s="53"/>
      <c r="F6" s="52"/>
      <c r="G6" s="52"/>
      <c r="H6" s="52"/>
      <c r="I6" s="52"/>
      <c r="J6" s="52" t="s">
        <v>51</v>
      </c>
      <c r="K6" s="52"/>
      <c r="L6" s="52"/>
      <c r="M6" s="54"/>
      <c r="N6" s="52" t="s">
        <v>51</v>
      </c>
      <c r="O6" s="52" t="s">
        <v>57</v>
      </c>
      <c r="P6" s="53" t="s">
        <v>59</v>
      </c>
      <c r="Q6" s="52" t="s">
        <v>58</v>
      </c>
      <c r="R6" s="54" t="s">
        <v>60</v>
      </c>
      <c r="S6" s="53" t="s">
        <v>61</v>
      </c>
      <c r="T6" s="52"/>
    </row>
    <row r="7" ht="17.25" customHeight="1" spans="1:20">
      <c r="A7" s="55">
        <v>1</v>
      </c>
      <c r="B7" s="53">
        <v>2</v>
      </c>
      <c r="C7" s="55">
        <v>3</v>
      </c>
      <c r="D7" s="55">
        <v>4</v>
      </c>
      <c r="E7" s="53">
        <v>5</v>
      </c>
      <c r="F7" s="55">
        <v>6</v>
      </c>
      <c r="G7" s="55">
        <v>7</v>
      </c>
      <c r="H7" s="55">
        <v>8</v>
      </c>
      <c r="I7" s="55">
        <v>9</v>
      </c>
      <c r="J7" s="55">
        <v>10</v>
      </c>
      <c r="K7" s="55">
        <v>11</v>
      </c>
      <c r="L7" s="55">
        <v>12</v>
      </c>
      <c r="M7" s="55">
        <v>13</v>
      </c>
      <c r="N7" s="55">
        <v>14</v>
      </c>
      <c r="O7" s="55">
        <v>15</v>
      </c>
      <c r="P7" s="55">
        <v>16</v>
      </c>
      <c r="Q7" s="55">
        <v>17</v>
      </c>
      <c r="R7" s="55">
        <v>18</v>
      </c>
      <c r="S7" s="56">
        <v>19</v>
      </c>
      <c r="T7" s="56">
        <v>20</v>
      </c>
    </row>
    <row r="8" ht="21" customHeight="1" spans="1:20">
      <c r="A8" s="57"/>
      <c r="B8" s="58"/>
      <c r="C8" s="58"/>
      <c r="D8" s="58"/>
      <c r="E8" s="58"/>
      <c r="F8" s="57"/>
      <c r="G8" s="57"/>
      <c r="H8" s="57"/>
      <c r="I8" s="59"/>
      <c r="J8" s="59"/>
      <c r="K8" s="59"/>
      <c r="L8" s="59"/>
      <c r="M8" s="60"/>
      <c r="N8" s="59"/>
      <c r="O8" s="59"/>
      <c r="P8" s="61"/>
      <c r="Q8" s="59"/>
      <c r="R8" s="60"/>
      <c r="S8" s="60"/>
      <c r="T8" s="62"/>
    </row>
    <row r="9" ht="21" customHeight="1" spans="1:20">
      <c r="A9" s="63" t="s">
        <v>159</v>
      </c>
      <c r="B9" s="58"/>
      <c r="C9" s="58"/>
      <c r="D9" s="58"/>
      <c r="E9" s="58"/>
      <c r="F9" s="64"/>
      <c r="G9" s="64"/>
      <c r="H9" s="65"/>
      <c r="I9" s="60"/>
      <c r="J9" s="60"/>
      <c r="K9" s="60"/>
      <c r="L9" s="60"/>
      <c r="M9" s="60"/>
      <c r="N9" s="60"/>
      <c r="O9" s="60"/>
      <c r="P9" s="61"/>
      <c r="Q9" s="60"/>
      <c r="R9" s="60"/>
      <c r="S9" s="60"/>
      <c r="T9" s="61"/>
    </row>
  </sheetData>
  <mergeCells count="20">
    <mergeCell ref="A2:T2"/>
    <mergeCell ref="A3:H3"/>
    <mergeCell ref="I3:S3"/>
    <mergeCell ref="I4:T4"/>
    <mergeCell ref="N5:S5"/>
    <mergeCell ref="A9:H9"/>
    <mergeCell ref="A4:A6"/>
    <mergeCell ref="B4:B6"/>
    <mergeCell ref="C4:C6"/>
    <mergeCell ref="D4:D6"/>
    <mergeCell ref="E4:E6"/>
    <mergeCell ref="F4:F6"/>
    <mergeCell ref="G4:G6"/>
    <mergeCell ref="H4:H6"/>
    <mergeCell ref="I5:I6"/>
    <mergeCell ref="J5:J6"/>
    <mergeCell ref="K5:K6"/>
    <mergeCell ref="L5:L6"/>
    <mergeCell ref="M5:M6"/>
    <mergeCell ref="T5:T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9"/>
  <sheetViews>
    <sheetView showZeros="0" tabSelected="1" workbookViewId="0">
      <selection activeCell="A1" sqref="A1"/>
    </sheetView>
  </sheetViews>
  <sheetFormatPr defaultColWidth="9.13888888888889" defaultRowHeight="12" customHeight="1"/>
  <cols>
    <col min="1" max="1" width="34.2777777777778" customWidth="1"/>
    <col min="2" max="2" width="29" customWidth="1"/>
    <col min="3" max="6" width="23.5740740740741" customWidth="1"/>
    <col min="7" max="7" width="25.1388888888889" customWidth="1"/>
    <col min="8" max="9" width="23.5740740740741" customWidth="1"/>
    <col min="10" max="10" width="36.8518518518519" customWidth="1"/>
  </cols>
  <sheetData>
    <row r="1" ht="18" customHeight="1" spans="1:10">
      <c r="J1" s="29"/>
    </row>
    <row r="2" ht="39.75" customHeight="1" spans="1:10">
      <c r="A2" s="30" t="str">
        <f>"2026"&amp;"年部门项目支出绩效目标表（本级）"</f>
        <v>2026年部门项目支出绩效目标表（本级）</v>
      </c>
      <c r="B2" s="3"/>
      <c r="C2" s="3"/>
      <c r="D2" s="3"/>
      <c r="E2" s="3"/>
      <c r="F2" s="31"/>
      <c r="G2" s="3"/>
      <c r="H2" s="31"/>
      <c r="I2" s="31"/>
      <c r="J2" s="3"/>
    </row>
    <row r="3" ht="17.25" customHeight="1" spans="1:10">
      <c r="A3" s="4" t="str">
        <f>"单位名称："&amp;"昆明经济技术开发区第三小学"</f>
        <v>单位名称：昆明经济技术开发区第三小学</v>
      </c>
    </row>
    <row r="4" ht="44.25" customHeight="1" spans="1:10">
      <c r="A4" s="32" t="s">
        <v>177</v>
      </c>
      <c r="B4" s="32" t="s">
        <v>335</v>
      </c>
      <c r="C4" s="32" t="s">
        <v>336</v>
      </c>
      <c r="D4" s="32" t="s">
        <v>337</v>
      </c>
      <c r="E4" s="32" t="s">
        <v>338</v>
      </c>
      <c r="F4" s="33" t="s">
        <v>339</v>
      </c>
      <c r="G4" s="32" t="s">
        <v>340</v>
      </c>
      <c r="H4" s="33" t="s">
        <v>341</v>
      </c>
      <c r="I4" s="33" t="s">
        <v>342</v>
      </c>
      <c r="J4" s="32" t="s">
        <v>343</v>
      </c>
    </row>
    <row r="5" ht="18.75" customHeight="1" spans="1:10">
      <c r="A5" s="34">
        <v>1</v>
      </c>
      <c r="B5" s="34">
        <v>2</v>
      </c>
      <c r="C5" s="34">
        <v>3</v>
      </c>
      <c r="D5" s="34">
        <v>4</v>
      </c>
      <c r="E5" s="34">
        <v>5</v>
      </c>
      <c r="F5" s="35">
        <v>6</v>
      </c>
      <c r="G5" s="34">
        <v>7</v>
      </c>
      <c r="H5" s="35">
        <v>8</v>
      </c>
      <c r="I5" s="35">
        <v>9</v>
      </c>
      <c r="J5" s="34">
        <v>10</v>
      </c>
    </row>
    <row r="6" ht="27.75" customHeight="1" spans="1:10">
      <c r="A6" s="36" t="s">
        <v>63</v>
      </c>
      <c r="B6" s="37"/>
      <c r="C6" s="37"/>
      <c r="D6" s="37"/>
      <c r="E6" s="38"/>
      <c r="F6" s="39"/>
      <c r="G6" s="38"/>
      <c r="H6" s="39"/>
      <c r="I6" s="39"/>
      <c r="J6" s="38"/>
    </row>
    <row r="7" ht="30" customHeight="1" spans="1:10">
      <c r="A7" s="40" t="s">
        <v>280</v>
      </c>
      <c r="B7" s="25" t="s">
        <v>344</v>
      </c>
      <c r="C7" s="25" t="s">
        <v>345</v>
      </c>
      <c r="D7" s="25" t="s">
        <v>346</v>
      </c>
      <c r="E7" s="25" t="s">
        <v>347</v>
      </c>
      <c r="F7" s="25" t="s">
        <v>348</v>
      </c>
      <c r="G7" s="25" t="s">
        <v>77</v>
      </c>
      <c r="H7" s="25" t="s">
        <v>349</v>
      </c>
      <c r="I7" s="25" t="s">
        <v>350</v>
      </c>
      <c r="J7" s="25" t="s">
        <v>351</v>
      </c>
    </row>
    <row r="8" ht="30" customHeight="1" spans="1:10">
      <c r="A8" s="40" t="s">
        <v>280</v>
      </c>
      <c r="B8" s="25" t="s">
        <v>344</v>
      </c>
      <c r="C8" s="25" t="s">
        <v>345</v>
      </c>
      <c r="D8" s="25" t="s">
        <v>352</v>
      </c>
      <c r="E8" s="25" t="s">
        <v>353</v>
      </c>
      <c r="F8" s="25" t="s">
        <v>348</v>
      </c>
      <c r="G8" s="25" t="s">
        <v>354</v>
      </c>
      <c r="H8" s="25" t="s">
        <v>355</v>
      </c>
      <c r="I8" s="25" t="s">
        <v>350</v>
      </c>
      <c r="J8" s="25" t="s">
        <v>356</v>
      </c>
    </row>
    <row r="9" ht="30" customHeight="1" spans="1:10">
      <c r="A9" s="40" t="s">
        <v>280</v>
      </c>
      <c r="B9" s="25" t="s">
        <v>344</v>
      </c>
      <c r="C9" s="25" t="s">
        <v>345</v>
      </c>
      <c r="D9" s="25" t="s">
        <v>352</v>
      </c>
      <c r="E9" s="25" t="s">
        <v>357</v>
      </c>
      <c r="F9" s="25" t="s">
        <v>348</v>
      </c>
      <c r="G9" s="25" t="s">
        <v>354</v>
      </c>
      <c r="H9" s="25" t="s">
        <v>355</v>
      </c>
      <c r="I9" s="25" t="s">
        <v>350</v>
      </c>
      <c r="J9" s="25" t="s">
        <v>358</v>
      </c>
    </row>
    <row r="10" ht="30" customHeight="1" spans="1:10">
      <c r="A10" s="40" t="s">
        <v>280</v>
      </c>
      <c r="B10" s="25" t="s">
        <v>344</v>
      </c>
      <c r="C10" s="25" t="s">
        <v>345</v>
      </c>
      <c r="D10" s="25" t="s">
        <v>352</v>
      </c>
      <c r="E10" s="25" t="s">
        <v>359</v>
      </c>
      <c r="F10" s="25" t="s">
        <v>348</v>
      </c>
      <c r="G10" s="25" t="s">
        <v>354</v>
      </c>
      <c r="H10" s="25" t="s">
        <v>355</v>
      </c>
      <c r="I10" s="25" t="s">
        <v>350</v>
      </c>
      <c r="J10" s="25" t="s">
        <v>360</v>
      </c>
    </row>
    <row r="11" ht="30" customHeight="1" spans="1:10">
      <c r="A11" s="40" t="s">
        <v>280</v>
      </c>
      <c r="B11" s="25" t="s">
        <v>344</v>
      </c>
      <c r="C11" s="25" t="s">
        <v>345</v>
      </c>
      <c r="D11" s="25" t="s">
        <v>361</v>
      </c>
      <c r="E11" s="25" t="s">
        <v>362</v>
      </c>
      <c r="F11" s="25" t="s">
        <v>363</v>
      </c>
      <c r="G11" s="25" t="s">
        <v>364</v>
      </c>
      <c r="H11" s="25" t="s">
        <v>365</v>
      </c>
      <c r="I11" s="25" t="s">
        <v>350</v>
      </c>
      <c r="J11" s="25" t="s">
        <v>366</v>
      </c>
    </row>
    <row r="12" ht="30" customHeight="1" spans="1:10">
      <c r="A12" s="40" t="s">
        <v>280</v>
      </c>
      <c r="B12" s="25" t="s">
        <v>344</v>
      </c>
      <c r="C12" s="25" t="s">
        <v>367</v>
      </c>
      <c r="D12" s="25" t="s">
        <v>368</v>
      </c>
      <c r="E12" s="25" t="s">
        <v>369</v>
      </c>
      <c r="F12" s="25" t="s">
        <v>348</v>
      </c>
      <c r="G12" s="25" t="s">
        <v>76</v>
      </c>
      <c r="H12" s="25" t="s">
        <v>365</v>
      </c>
      <c r="I12" s="25" t="s">
        <v>350</v>
      </c>
      <c r="J12" s="25" t="s">
        <v>370</v>
      </c>
    </row>
    <row r="13" ht="30" customHeight="1" spans="1:10">
      <c r="A13" s="40" t="s">
        <v>280</v>
      </c>
      <c r="B13" s="25" t="s">
        <v>344</v>
      </c>
      <c r="C13" s="25" t="s">
        <v>371</v>
      </c>
      <c r="D13" s="25" t="s">
        <v>372</v>
      </c>
      <c r="E13" s="25" t="s">
        <v>373</v>
      </c>
      <c r="F13" s="25" t="s">
        <v>348</v>
      </c>
      <c r="G13" s="25" t="s">
        <v>354</v>
      </c>
      <c r="H13" s="25" t="s">
        <v>355</v>
      </c>
      <c r="I13" s="25" t="s">
        <v>350</v>
      </c>
      <c r="J13" s="25" t="s">
        <v>374</v>
      </c>
    </row>
    <row r="14" ht="30" customHeight="1" spans="1:10">
      <c r="A14" s="40" t="s">
        <v>304</v>
      </c>
      <c r="B14" s="25" t="s">
        <v>375</v>
      </c>
      <c r="C14" s="25" t="s">
        <v>345</v>
      </c>
      <c r="D14" s="25" t="s">
        <v>346</v>
      </c>
      <c r="E14" s="25" t="s">
        <v>376</v>
      </c>
      <c r="F14" s="25" t="s">
        <v>363</v>
      </c>
      <c r="G14" s="25" t="s">
        <v>377</v>
      </c>
      <c r="H14" s="25" t="s">
        <v>323</v>
      </c>
      <c r="I14" s="25" t="s">
        <v>350</v>
      </c>
      <c r="J14" s="25" t="s">
        <v>376</v>
      </c>
    </row>
    <row r="15" ht="30" customHeight="1" spans="1:10">
      <c r="A15" s="40" t="s">
        <v>304</v>
      </c>
      <c r="B15" s="25" t="s">
        <v>375</v>
      </c>
      <c r="C15" s="25" t="s">
        <v>367</v>
      </c>
      <c r="D15" s="25" t="s">
        <v>378</v>
      </c>
      <c r="E15" s="25" t="s">
        <v>379</v>
      </c>
      <c r="F15" s="25" t="s">
        <v>380</v>
      </c>
      <c r="G15" s="25" t="s">
        <v>381</v>
      </c>
      <c r="H15" s="25" t="s">
        <v>323</v>
      </c>
      <c r="I15" s="25" t="s">
        <v>382</v>
      </c>
      <c r="J15" s="25" t="s">
        <v>379</v>
      </c>
    </row>
    <row r="16" ht="30" customHeight="1" spans="1:10">
      <c r="A16" s="40" t="s">
        <v>304</v>
      </c>
      <c r="B16" s="25" t="s">
        <v>375</v>
      </c>
      <c r="C16" s="25" t="s">
        <v>383</v>
      </c>
      <c r="D16" s="25" t="s">
        <v>384</v>
      </c>
      <c r="E16" s="25" t="s">
        <v>385</v>
      </c>
      <c r="F16" s="25" t="s">
        <v>380</v>
      </c>
      <c r="G16" s="25" t="s">
        <v>386</v>
      </c>
      <c r="H16" s="25" t="s">
        <v>323</v>
      </c>
      <c r="I16" s="25" t="s">
        <v>382</v>
      </c>
      <c r="J16" s="25" t="s">
        <v>385</v>
      </c>
    </row>
    <row r="17" ht="30" customHeight="1" spans="1:10">
      <c r="A17" s="40" t="s">
        <v>278</v>
      </c>
      <c r="B17" s="25" t="s">
        <v>387</v>
      </c>
      <c r="C17" s="25" t="s">
        <v>345</v>
      </c>
      <c r="D17" s="25" t="s">
        <v>346</v>
      </c>
      <c r="E17" s="25" t="s">
        <v>388</v>
      </c>
      <c r="F17" s="25" t="s">
        <v>348</v>
      </c>
      <c r="G17" s="25" t="s">
        <v>389</v>
      </c>
      <c r="H17" s="25" t="s">
        <v>390</v>
      </c>
      <c r="I17" s="25" t="s">
        <v>350</v>
      </c>
      <c r="J17" s="25" t="s">
        <v>391</v>
      </c>
    </row>
    <row r="18" ht="30" customHeight="1" spans="1:10">
      <c r="A18" s="40" t="s">
        <v>278</v>
      </c>
      <c r="B18" s="25" t="s">
        <v>387</v>
      </c>
      <c r="C18" s="25" t="s">
        <v>345</v>
      </c>
      <c r="D18" s="25" t="s">
        <v>352</v>
      </c>
      <c r="E18" s="25" t="s">
        <v>392</v>
      </c>
      <c r="F18" s="25" t="s">
        <v>380</v>
      </c>
      <c r="G18" s="25" t="s">
        <v>393</v>
      </c>
      <c r="H18" s="25" t="s">
        <v>355</v>
      </c>
      <c r="I18" s="25" t="s">
        <v>350</v>
      </c>
      <c r="J18" s="25" t="s">
        <v>394</v>
      </c>
    </row>
    <row r="19" ht="30" customHeight="1" spans="1:10">
      <c r="A19" s="40" t="s">
        <v>278</v>
      </c>
      <c r="B19" s="25" t="s">
        <v>387</v>
      </c>
      <c r="C19" s="25" t="s">
        <v>345</v>
      </c>
      <c r="D19" s="25" t="s">
        <v>361</v>
      </c>
      <c r="E19" s="25" t="s">
        <v>395</v>
      </c>
      <c r="F19" s="25" t="s">
        <v>380</v>
      </c>
      <c r="G19" s="25" t="s">
        <v>396</v>
      </c>
      <c r="H19" s="25" t="s">
        <v>365</v>
      </c>
      <c r="I19" s="25" t="s">
        <v>350</v>
      </c>
      <c r="J19" s="25" t="s">
        <v>397</v>
      </c>
    </row>
    <row r="20" ht="30" customHeight="1" spans="1:10">
      <c r="A20" s="40" t="s">
        <v>278</v>
      </c>
      <c r="B20" s="25" t="s">
        <v>387</v>
      </c>
      <c r="C20" s="25" t="s">
        <v>367</v>
      </c>
      <c r="D20" s="25" t="s">
        <v>398</v>
      </c>
      <c r="E20" s="25" t="s">
        <v>399</v>
      </c>
      <c r="F20" s="25" t="s">
        <v>380</v>
      </c>
      <c r="G20" s="25" t="s">
        <v>400</v>
      </c>
      <c r="H20" s="25" t="s">
        <v>401</v>
      </c>
      <c r="I20" s="25" t="s">
        <v>382</v>
      </c>
      <c r="J20" s="25" t="s">
        <v>402</v>
      </c>
    </row>
    <row r="21" ht="30" customHeight="1" spans="1:10">
      <c r="A21" s="40" t="s">
        <v>278</v>
      </c>
      <c r="B21" s="25" t="s">
        <v>387</v>
      </c>
      <c r="C21" s="25" t="s">
        <v>367</v>
      </c>
      <c r="D21" s="25" t="s">
        <v>368</v>
      </c>
      <c r="E21" s="25" t="s">
        <v>403</v>
      </c>
      <c r="F21" s="25" t="s">
        <v>380</v>
      </c>
      <c r="G21" s="25" t="s">
        <v>404</v>
      </c>
      <c r="H21" s="25" t="s">
        <v>401</v>
      </c>
      <c r="I21" s="25" t="s">
        <v>382</v>
      </c>
      <c r="J21" s="25" t="s">
        <v>405</v>
      </c>
    </row>
    <row r="22" ht="30" customHeight="1" spans="1:10">
      <c r="A22" s="40" t="s">
        <v>278</v>
      </c>
      <c r="B22" s="25" t="s">
        <v>387</v>
      </c>
      <c r="C22" s="25" t="s">
        <v>371</v>
      </c>
      <c r="D22" s="25" t="s">
        <v>372</v>
      </c>
      <c r="E22" s="25" t="s">
        <v>406</v>
      </c>
      <c r="F22" s="25" t="s">
        <v>348</v>
      </c>
      <c r="G22" s="25" t="s">
        <v>354</v>
      </c>
      <c r="H22" s="25" t="s">
        <v>355</v>
      </c>
      <c r="I22" s="25" t="s">
        <v>350</v>
      </c>
      <c r="J22" s="25" t="s">
        <v>407</v>
      </c>
    </row>
    <row r="23" ht="30" customHeight="1" spans="1:10">
      <c r="A23" s="40" t="s">
        <v>305</v>
      </c>
      <c r="B23" s="25" t="s">
        <v>408</v>
      </c>
      <c r="C23" s="25" t="s">
        <v>345</v>
      </c>
      <c r="D23" s="25" t="s">
        <v>361</v>
      </c>
      <c r="E23" s="25" t="s">
        <v>409</v>
      </c>
      <c r="F23" s="25" t="s">
        <v>380</v>
      </c>
      <c r="G23" s="25" t="s">
        <v>410</v>
      </c>
      <c r="H23" s="25" t="s">
        <v>411</v>
      </c>
      <c r="I23" s="25" t="s">
        <v>350</v>
      </c>
      <c r="J23" s="25" t="s">
        <v>409</v>
      </c>
    </row>
    <row r="24" ht="30" customHeight="1" spans="1:10">
      <c r="A24" s="40" t="s">
        <v>305</v>
      </c>
      <c r="B24" s="25" t="s">
        <v>408</v>
      </c>
      <c r="C24" s="25" t="s">
        <v>367</v>
      </c>
      <c r="D24" s="25" t="s">
        <v>368</v>
      </c>
      <c r="E24" s="25" t="s">
        <v>412</v>
      </c>
      <c r="F24" s="25" t="s">
        <v>380</v>
      </c>
      <c r="G24" s="25" t="s">
        <v>413</v>
      </c>
      <c r="H24" s="25" t="s">
        <v>414</v>
      </c>
      <c r="I24" s="25" t="s">
        <v>382</v>
      </c>
      <c r="J24" s="25" t="s">
        <v>412</v>
      </c>
    </row>
    <row r="25" ht="30" customHeight="1" spans="1:10">
      <c r="A25" s="40" t="s">
        <v>305</v>
      </c>
      <c r="B25" s="25" t="s">
        <v>408</v>
      </c>
      <c r="C25" s="25" t="s">
        <v>383</v>
      </c>
      <c r="D25" s="25" t="s">
        <v>384</v>
      </c>
      <c r="E25" s="25" t="s">
        <v>415</v>
      </c>
      <c r="F25" s="25" t="s">
        <v>380</v>
      </c>
      <c r="G25" s="25" t="s">
        <v>416</v>
      </c>
      <c r="H25" s="25" t="s">
        <v>323</v>
      </c>
      <c r="I25" s="25" t="s">
        <v>350</v>
      </c>
      <c r="J25" s="25" t="s">
        <v>415</v>
      </c>
    </row>
    <row r="26" ht="30" customHeight="1" spans="1:10">
      <c r="A26" s="40" t="s">
        <v>303</v>
      </c>
      <c r="B26" s="25" t="s">
        <v>417</v>
      </c>
      <c r="C26" s="25" t="s">
        <v>345</v>
      </c>
      <c r="D26" s="25" t="s">
        <v>346</v>
      </c>
      <c r="E26" s="25" t="s">
        <v>418</v>
      </c>
      <c r="F26" s="25" t="s">
        <v>363</v>
      </c>
      <c r="G26" s="25" t="s">
        <v>75</v>
      </c>
      <c r="H26" s="25" t="s">
        <v>390</v>
      </c>
      <c r="I26" s="25" t="s">
        <v>350</v>
      </c>
      <c r="J26" s="25" t="s">
        <v>419</v>
      </c>
    </row>
    <row r="27" ht="30" customHeight="1" spans="1:10">
      <c r="A27" s="40" t="s">
        <v>303</v>
      </c>
      <c r="B27" s="25" t="s">
        <v>417</v>
      </c>
      <c r="C27" s="25" t="s">
        <v>345</v>
      </c>
      <c r="D27" s="25" t="s">
        <v>361</v>
      </c>
      <c r="E27" s="25" t="s">
        <v>420</v>
      </c>
      <c r="F27" s="25" t="s">
        <v>363</v>
      </c>
      <c r="G27" s="25" t="s">
        <v>421</v>
      </c>
      <c r="H27" s="25" t="s">
        <v>365</v>
      </c>
      <c r="I27" s="25" t="s">
        <v>350</v>
      </c>
      <c r="J27" s="25" t="s">
        <v>422</v>
      </c>
    </row>
    <row r="28" ht="30" customHeight="1" spans="1:10">
      <c r="A28" s="40" t="s">
        <v>303</v>
      </c>
      <c r="B28" s="25" t="s">
        <v>417</v>
      </c>
      <c r="C28" s="25" t="s">
        <v>367</v>
      </c>
      <c r="D28" s="25" t="s">
        <v>398</v>
      </c>
      <c r="E28" s="25" t="s">
        <v>423</v>
      </c>
      <c r="F28" s="25" t="s">
        <v>380</v>
      </c>
      <c r="G28" s="25" t="s">
        <v>424</v>
      </c>
      <c r="H28" s="25" t="s">
        <v>425</v>
      </c>
      <c r="I28" s="25" t="s">
        <v>382</v>
      </c>
      <c r="J28" s="25" t="s">
        <v>426</v>
      </c>
    </row>
    <row r="29" ht="30" customHeight="1" spans="1:10">
      <c r="A29" s="40" t="s">
        <v>303</v>
      </c>
      <c r="B29" s="25" t="s">
        <v>417</v>
      </c>
      <c r="C29" s="25" t="s">
        <v>371</v>
      </c>
      <c r="D29" s="25" t="s">
        <v>372</v>
      </c>
      <c r="E29" s="25" t="s">
        <v>372</v>
      </c>
      <c r="F29" s="25" t="s">
        <v>348</v>
      </c>
      <c r="G29" s="25" t="s">
        <v>354</v>
      </c>
      <c r="H29" s="25" t="s">
        <v>355</v>
      </c>
      <c r="I29" s="25" t="s">
        <v>350</v>
      </c>
      <c r="J29" s="25" t="s">
        <v>427</v>
      </c>
    </row>
    <row r="30" ht="30" customHeight="1" spans="1:10">
      <c r="A30" s="40" t="s">
        <v>299</v>
      </c>
      <c r="B30" s="25" t="s">
        <v>428</v>
      </c>
      <c r="C30" s="25" t="s">
        <v>345</v>
      </c>
      <c r="D30" s="25" t="s">
        <v>346</v>
      </c>
      <c r="E30" s="25" t="s">
        <v>429</v>
      </c>
      <c r="F30" s="25" t="s">
        <v>380</v>
      </c>
      <c r="G30" s="25" t="s">
        <v>393</v>
      </c>
      <c r="H30" s="25" t="s">
        <v>355</v>
      </c>
      <c r="I30" s="25" t="s">
        <v>350</v>
      </c>
      <c r="J30" s="25" t="s">
        <v>430</v>
      </c>
    </row>
    <row r="31" ht="30" customHeight="1" spans="1:10">
      <c r="A31" s="40" t="s">
        <v>299</v>
      </c>
      <c r="B31" s="25" t="s">
        <v>428</v>
      </c>
      <c r="C31" s="25" t="s">
        <v>345</v>
      </c>
      <c r="D31" s="25" t="s">
        <v>352</v>
      </c>
      <c r="E31" s="25" t="s">
        <v>392</v>
      </c>
      <c r="F31" s="25" t="s">
        <v>380</v>
      </c>
      <c r="G31" s="25" t="s">
        <v>393</v>
      </c>
      <c r="H31" s="25" t="s">
        <v>355</v>
      </c>
      <c r="I31" s="25" t="s">
        <v>350</v>
      </c>
      <c r="J31" s="25" t="s">
        <v>431</v>
      </c>
    </row>
    <row r="32" ht="30" customHeight="1" spans="1:10">
      <c r="A32" s="40" t="s">
        <v>299</v>
      </c>
      <c r="B32" s="25" t="s">
        <v>428</v>
      </c>
      <c r="C32" s="25" t="s">
        <v>345</v>
      </c>
      <c r="D32" s="25" t="s">
        <v>361</v>
      </c>
      <c r="E32" s="25" t="s">
        <v>432</v>
      </c>
      <c r="F32" s="25" t="s">
        <v>363</v>
      </c>
      <c r="G32" s="25" t="s">
        <v>421</v>
      </c>
      <c r="H32" s="25" t="s">
        <v>365</v>
      </c>
      <c r="I32" s="25" t="s">
        <v>350</v>
      </c>
      <c r="J32" s="25" t="s">
        <v>432</v>
      </c>
    </row>
    <row r="33" ht="30" customHeight="1" spans="1:10">
      <c r="A33" s="40" t="s">
        <v>299</v>
      </c>
      <c r="B33" s="25" t="s">
        <v>428</v>
      </c>
      <c r="C33" s="25" t="s">
        <v>367</v>
      </c>
      <c r="D33" s="25" t="s">
        <v>398</v>
      </c>
      <c r="E33" s="25" t="s">
        <v>433</v>
      </c>
      <c r="F33" s="25" t="s">
        <v>348</v>
      </c>
      <c r="G33" s="25" t="s">
        <v>354</v>
      </c>
      <c r="H33" s="25" t="s">
        <v>355</v>
      </c>
      <c r="I33" s="25" t="s">
        <v>350</v>
      </c>
      <c r="J33" s="25" t="s">
        <v>434</v>
      </c>
    </row>
    <row r="34" ht="30" customHeight="1" spans="1:10">
      <c r="A34" s="40" t="s">
        <v>299</v>
      </c>
      <c r="B34" s="25" t="s">
        <v>428</v>
      </c>
      <c r="C34" s="25" t="s">
        <v>367</v>
      </c>
      <c r="D34" s="25" t="s">
        <v>368</v>
      </c>
      <c r="E34" s="25" t="s">
        <v>435</v>
      </c>
      <c r="F34" s="25" t="s">
        <v>436</v>
      </c>
      <c r="G34" s="25" t="s">
        <v>83</v>
      </c>
      <c r="H34" s="25" t="s">
        <v>365</v>
      </c>
      <c r="I34" s="25" t="s">
        <v>350</v>
      </c>
      <c r="J34" s="25" t="s">
        <v>437</v>
      </c>
    </row>
    <row r="35" ht="30" customHeight="1" spans="1:10">
      <c r="A35" s="40" t="s">
        <v>299</v>
      </c>
      <c r="B35" s="25" t="s">
        <v>428</v>
      </c>
      <c r="C35" s="25" t="s">
        <v>371</v>
      </c>
      <c r="D35" s="25" t="s">
        <v>372</v>
      </c>
      <c r="E35" s="25" t="s">
        <v>438</v>
      </c>
      <c r="F35" s="25" t="s">
        <v>348</v>
      </c>
      <c r="G35" s="25" t="s">
        <v>354</v>
      </c>
      <c r="H35" s="25" t="s">
        <v>355</v>
      </c>
      <c r="I35" s="25" t="s">
        <v>350</v>
      </c>
      <c r="J35" s="25" t="s">
        <v>438</v>
      </c>
    </row>
    <row r="36" ht="30" customHeight="1" spans="1:10">
      <c r="A36" s="40" t="s">
        <v>285</v>
      </c>
      <c r="B36" s="25" t="s">
        <v>439</v>
      </c>
      <c r="C36" s="25" t="s">
        <v>345</v>
      </c>
      <c r="D36" s="25" t="s">
        <v>361</v>
      </c>
      <c r="E36" s="25" t="s">
        <v>420</v>
      </c>
      <c r="F36" s="25" t="s">
        <v>380</v>
      </c>
      <c r="G36" s="25" t="s">
        <v>440</v>
      </c>
      <c r="H36" s="25" t="s">
        <v>441</v>
      </c>
      <c r="I36" s="25" t="s">
        <v>350</v>
      </c>
      <c r="J36" s="25" t="s">
        <v>442</v>
      </c>
    </row>
    <row r="37" ht="30" customHeight="1" spans="1:10">
      <c r="A37" s="40" t="s">
        <v>285</v>
      </c>
      <c r="B37" s="25" t="s">
        <v>439</v>
      </c>
      <c r="C37" s="25" t="s">
        <v>367</v>
      </c>
      <c r="D37" s="25" t="s">
        <v>368</v>
      </c>
      <c r="E37" s="25" t="s">
        <v>443</v>
      </c>
      <c r="F37" s="25" t="s">
        <v>380</v>
      </c>
      <c r="G37" s="25" t="s">
        <v>393</v>
      </c>
      <c r="H37" s="25" t="s">
        <v>355</v>
      </c>
      <c r="I37" s="25" t="s">
        <v>350</v>
      </c>
      <c r="J37" s="25" t="s">
        <v>444</v>
      </c>
    </row>
    <row r="38" ht="30" customHeight="1" spans="1:10">
      <c r="A38" s="40" t="s">
        <v>285</v>
      </c>
      <c r="B38" s="25" t="s">
        <v>439</v>
      </c>
      <c r="C38" s="25" t="s">
        <v>371</v>
      </c>
      <c r="D38" s="25" t="s">
        <v>372</v>
      </c>
      <c r="E38" s="25" t="s">
        <v>445</v>
      </c>
      <c r="F38" s="25" t="s">
        <v>348</v>
      </c>
      <c r="G38" s="25" t="s">
        <v>354</v>
      </c>
      <c r="H38" s="25" t="s">
        <v>355</v>
      </c>
      <c r="I38" s="25" t="s">
        <v>350</v>
      </c>
      <c r="J38" s="25" t="s">
        <v>444</v>
      </c>
    </row>
    <row r="39" ht="30" customHeight="1" spans="1:10">
      <c r="A39" s="40" t="s">
        <v>275</v>
      </c>
      <c r="B39" s="25" t="s">
        <v>446</v>
      </c>
      <c r="C39" s="25" t="s">
        <v>345</v>
      </c>
      <c r="D39" s="25" t="s">
        <v>346</v>
      </c>
      <c r="E39" s="25" t="s">
        <v>447</v>
      </c>
      <c r="F39" s="25" t="s">
        <v>380</v>
      </c>
      <c r="G39" s="25" t="s">
        <v>265</v>
      </c>
      <c r="H39" s="25" t="s">
        <v>390</v>
      </c>
      <c r="I39" s="25" t="s">
        <v>350</v>
      </c>
      <c r="J39" s="25" t="s">
        <v>448</v>
      </c>
    </row>
    <row r="40" ht="30" customHeight="1" spans="1:10">
      <c r="A40" s="40" t="s">
        <v>275</v>
      </c>
      <c r="B40" s="25" t="s">
        <v>446</v>
      </c>
      <c r="C40" s="25" t="s">
        <v>345</v>
      </c>
      <c r="D40" s="25" t="s">
        <v>352</v>
      </c>
      <c r="E40" s="25" t="s">
        <v>449</v>
      </c>
      <c r="F40" s="25" t="s">
        <v>348</v>
      </c>
      <c r="G40" s="25" t="s">
        <v>450</v>
      </c>
      <c r="H40" s="25" t="s">
        <v>355</v>
      </c>
      <c r="I40" s="25" t="s">
        <v>350</v>
      </c>
      <c r="J40" s="25" t="s">
        <v>451</v>
      </c>
    </row>
    <row r="41" ht="30" customHeight="1" spans="1:10">
      <c r="A41" s="40" t="s">
        <v>275</v>
      </c>
      <c r="B41" s="25" t="s">
        <v>446</v>
      </c>
      <c r="C41" s="25" t="s">
        <v>345</v>
      </c>
      <c r="D41" s="25" t="s">
        <v>352</v>
      </c>
      <c r="E41" s="25" t="s">
        <v>452</v>
      </c>
      <c r="F41" s="25" t="s">
        <v>363</v>
      </c>
      <c r="G41" s="25" t="s">
        <v>78</v>
      </c>
      <c r="H41" s="25" t="s">
        <v>355</v>
      </c>
      <c r="I41" s="25" t="s">
        <v>350</v>
      </c>
      <c r="J41" s="25" t="s">
        <v>453</v>
      </c>
    </row>
    <row r="42" ht="30" customHeight="1" spans="1:10">
      <c r="A42" s="40" t="s">
        <v>275</v>
      </c>
      <c r="B42" s="25" t="s">
        <v>446</v>
      </c>
      <c r="C42" s="25" t="s">
        <v>345</v>
      </c>
      <c r="D42" s="25" t="s">
        <v>361</v>
      </c>
      <c r="E42" s="25" t="s">
        <v>454</v>
      </c>
      <c r="F42" s="25" t="s">
        <v>380</v>
      </c>
      <c r="G42" s="25" t="s">
        <v>455</v>
      </c>
      <c r="H42" s="25" t="s">
        <v>365</v>
      </c>
      <c r="I42" s="25" t="s">
        <v>382</v>
      </c>
      <c r="J42" s="25" t="s">
        <v>456</v>
      </c>
    </row>
    <row r="43" ht="30" customHeight="1" spans="1:10">
      <c r="A43" s="40" t="s">
        <v>275</v>
      </c>
      <c r="B43" s="25" t="s">
        <v>446</v>
      </c>
      <c r="C43" s="25" t="s">
        <v>345</v>
      </c>
      <c r="D43" s="25" t="s">
        <v>361</v>
      </c>
      <c r="E43" s="25" t="s">
        <v>457</v>
      </c>
      <c r="F43" s="25" t="s">
        <v>380</v>
      </c>
      <c r="G43" s="25" t="s">
        <v>458</v>
      </c>
      <c r="H43" s="25" t="s">
        <v>365</v>
      </c>
      <c r="I43" s="25" t="s">
        <v>382</v>
      </c>
      <c r="J43" s="25" t="s">
        <v>459</v>
      </c>
    </row>
    <row r="44" ht="30" customHeight="1" spans="1:10">
      <c r="A44" s="40" t="s">
        <v>275</v>
      </c>
      <c r="B44" s="25" t="s">
        <v>446</v>
      </c>
      <c r="C44" s="25" t="s">
        <v>367</v>
      </c>
      <c r="D44" s="25" t="s">
        <v>398</v>
      </c>
      <c r="E44" s="25" t="s">
        <v>460</v>
      </c>
      <c r="F44" s="25" t="s">
        <v>380</v>
      </c>
      <c r="G44" s="25" t="s">
        <v>460</v>
      </c>
      <c r="H44" s="25" t="s">
        <v>365</v>
      </c>
      <c r="I44" s="25" t="s">
        <v>382</v>
      </c>
      <c r="J44" s="25" t="s">
        <v>461</v>
      </c>
    </row>
    <row r="45" ht="30" customHeight="1" spans="1:10">
      <c r="A45" s="40" t="s">
        <v>275</v>
      </c>
      <c r="B45" s="25" t="s">
        <v>446</v>
      </c>
      <c r="C45" s="25" t="s">
        <v>371</v>
      </c>
      <c r="D45" s="25" t="s">
        <v>372</v>
      </c>
      <c r="E45" s="25" t="s">
        <v>373</v>
      </c>
      <c r="F45" s="25" t="s">
        <v>348</v>
      </c>
      <c r="G45" s="25" t="s">
        <v>354</v>
      </c>
      <c r="H45" s="25" t="s">
        <v>355</v>
      </c>
      <c r="I45" s="25" t="s">
        <v>350</v>
      </c>
      <c r="J45" s="25" t="s">
        <v>462</v>
      </c>
    </row>
    <row r="46" ht="30" customHeight="1" spans="1:10">
      <c r="A46" s="40" t="s">
        <v>279</v>
      </c>
      <c r="B46" s="25" t="s">
        <v>463</v>
      </c>
      <c r="C46" s="25" t="s">
        <v>345</v>
      </c>
      <c r="D46" s="25" t="s">
        <v>346</v>
      </c>
      <c r="E46" s="25" t="s">
        <v>464</v>
      </c>
      <c r="F46" s="25" t="s">
        <v>348</v>
      </c>
      <c r="G46" s="25" t="s">
        <v>465</v>
      </c>
      <c r="H46" s="25" t="s">
        <v>390</v>
      </c>
      <c r="I46" s="25" t="s">
        <v>350</v>
      </c>
      <c r="J46" s="25" t="s">
        <v>466</v>
      </c>
    </row>
    <row r="47" ht="30" customHeight="1" spans="1:10">
      <c r="A47" s="40" t="s">
        <v>279</v>
      </c>
      <c r="B47" s="25" t="s">
        <v>463</v>
      </c>
      <c r="C47" s="25" t="s">
        <v>345</v>
      </c>
      <c r="D47" s="25" t="s">
        <v>346</v>
      </c>
      <c r="E47" s="25" t="s">
        <v>467</v>
      </c>
      <c r="F47" s="25" t="s">
        <v>348</v>
      </c>
      <c r="G47" s="25" t="s">
        <v>393</v>
      </c>
      <c r="H47" s="25" t="s">
        <v>390</v>
      </c>
      <c r="I47" s="25" t="s">
        <v>350</v>
      </c>
      <c r="J47" s="25" t="s">
        <v>468</v>
      </c>
    </row>
    <row r="48" ht="30" customHeight="1" spans="1:10">
      <c r="A48" s="40" t="s">
        <v>279</v>
      </c>
      <c r="B48" s="25" t="s">
        <v>463</v>
      </c>
      <c r="C48" s="25" t="s">
        <v>345</v>
      </c>
      <c r="D48" s="25" t="s">
        <v>352</v>
      </c>
      <c r="E48" s="25" t="s">
        <v>469</v>
      </c>
      <c r="F48" s="25" t="s">
        <v>348</v>
      </c>
      <c r="G48" s="25" t="s">
        <v>354</v>
      </c>
      <c r="H48" s="25" t="s">
        <v>355</v>
      </c>
      <c r="I48" s="25" t="s">
        <v>350</v>
      </c>
      <c r="J48" s="25" t="s">
        <v>470</v>
      </c>
    </row>
    <row r="49" ht="30" customHeight="1" spans="1:10">
      <c r="A49" s="40" t="s">
        <v>279</v>
      </c>
      <c r="B49" s="25" t="s">
        <v>463</v>
      </c>
      <c r="C49" s="25" t="s">
        <v>345</v>
      </c>
      <c r="D49" s="25" t="s">
        <v>361</v>
      </c>
      <c r="E49" s="25" t="s">
        <v>471</v>
      </c>
      <c r="F49" s="25" t="s">
        <v>363</v>
      </c>
      <c r="G49" s="25" t="s">
        <v>472</v>
      </c>
      <c r="H49" s="25" t="s">
        <v>473</v>
      </c>
      <c r="I49" s="25" t="s">
        <v>350</v>
      </c>
      <c r="J49" s="25" t="s">
        <v>474</v>
      </c>
    </row>
    <row r="50" ht="30" customHeight="1" spans="1:10">
      <c r="A50" s="40" t="s">
        <v>279</v>
      </c>
      <c r="B50" s="25" t="s">
        <v>463</v>
      </c>
      <c r="C50" s="25" t="s">
        <v>345</v>
      </c>
      <c r="D50" s="25" t="s">
        <v>361</v>
      </c>
      <c r="E50" s="25" t="s">
        <v>475</v>
      </c>
      <c r="F50" s="25" t="s">
        <v>363</v>
      </c>
      <c r="G50" s="25" t="s">
        <v>472</v>
      </c>
      <c r="H50" s="25" t="s">
        <v>473</v>
      </c>
      <c r="I50" s="25" t="s">
        <v>350</v>
      </c>
      <c r="J50" s="25" t="s">
        <v>476</v>
      </c>
    </row>
    <row r="51" ht="30" customHeight="1" spans="1:10">
      <c r="A51" s="40" t="s">
        <v>279</v>
      </c>
      <c r="B51" s="25" t="s">
        <v>463</v>
      </c>
      <c r="C51" s="25" t="s">
        <v>367</v>
      </c>
      <c r="D51" s="25" t="s">
        <v>398</v>
      </c>
      <c r="E51" s="25" t="s">
        <v>477</v>
      </c>
      <c r="F51" s="25" t="s">
        <v>380</v>
      </c>
      <c r="G51" s="25" t="s">
        <v>477</v>
      </c>
      <c r="H51" s="25" t="s">
        <v>414</v>
      </c>
      <c r="I51" s="25" t="s">
        <v>382</v>
      </c>
      <c r="J51" s="25" t="s">
        <v>477</v>
      </c>
    </row>
    <row r="52" ht="30" customHeight="1" spans="1:10">
      <c r="A52" s="40" t="s">
        <v>279</v>
      </c>
      <c r="B52" s="25" t="s">
        <v>463</v>
      </c>
      <c r="C52" s="25" t="s">
        <v>367</v>
      </c>
      <c r="D52" s="25" t="s">
        <v>398</v>
      </c>
      <c r="E52" s="25" t="s">
        <v>478</v>
      </c>
      <c r="F52" s="25" t="s">
        <v>380</v>
      </c>
      <c r="G52" s="25" t="s">
        <v>478</v>
      </c>
      <c r="H52" s="25" t="s">
        <v>401</v>
      </c>
      <c r="I52" s="25" t="s">
        <v>382</v>
      </c>
      <c r="J52" s="25" t="s">
        <v>478</v>
      </c>
    </row>
    <row r="53" ht="30" customHeight="1" spans="1:10">
      <c r="A53" s="40" t="s">
        <v>279</v>
      </c>
      <c r="B53" s="25" t="s">
        <v>463</v>
      </c>
      <c r="C53" s="25" t="s">
        <v>371</v>
      </c>
      <c r="D53" s="25" t="s">
        <v>372</v>
      </c>
      <c r="E53" s="25" t="s">
        <v>479</v>
      </c>
      <c r="F53" s="25" t="s">
        <v>348</v>
      </c>
      <c r="G53" s="25" t="s">
        <v>354</v>
      </c>
      <c r="H53" s="25" t="s">
        <v>355</v>
      </c>
      <c r="I53" s="25" t="s">
        <v>350</v>
      </c>
      <c r="J53" s="25" t="s">
        <v>480</v>
      </c>
    </row>
    <row r="54" ht="30" customHeight="1" spans="1:10">
      <c r="A54" s="40" t="s">
        <v>300</v>
      </c>
      <c r="B54" s="25" t="s">
        <v>481</v>
      </c>
      <c r="C54" s="25" t="s">
        <v>345</v>
      </c>
      <c r="D54" s="25" t="s">
        <v>352</v>
      </c>
      <c r="E54" s="25" t="s">
        <v>482</v>
      </c>
      <c r="F54" s="25" t="s">
        <v>380</v>
      </c>
      <c r="G54" s="25" t="s">
        <v>393</v>
      </c>
      <c r="H54" s="25" t="s">
        <v>355</v>
      </c>
      <c r="I54" s="25" t="s">
        <v>350</v>
      </c>
      <c r="J54" s="25" t="s">
        <v>483</v>
      </c>
    </row>
    <row r="55" ht="30" customHeight="1" spans="1:10">
      <c r="A55" s="40" t="s">
        <v>300</v>
      </c>
      <c r="B55" s="25" t="s">
        <v>481</v>
      </c>
      <c r="C55" s="25" t="s">
        <v>345</v>
      </c>
      <c r="D55" s="25" t="s">
        <v>361</v>
      </c>
      <c r="E55" s="25" t="s">
        <v>484</v>
      </c>
      <c r="F55" s="25" t="s">
        <v>363</v>
      </c>
      <c r="G55" s="25" t="s">
        <v>421</v>
      </c>
      <c r="H55" s="25" t="s">
        <v>365</v>
      </c>
      <c r="I55" s="25" t="s">
        <v>350</v>
      </c>
      <c r="J55" s="25" t="s">
        <v>484</v>
      </c>
    </row>
    <row r="56" ht="30" customHeight="1" spans="1:10">
      <c r="A56" s="40" t="s">
        <v>300</v>
      </c>
      <c r="B56" s="25" t="s">
        <v>481</v>
      </c>
      <c r="C56" s="25" t="s">
        <v>367</v>
      </c>
      <c r="D56" s="25" t="s">
        <v>398</v>
      </c>
      <c r="E56" s="25" t="s">
        <v>485</v>
      </c>
      <c r="F56" s="25" t="s">
        <v>348</v>
      </c>
      <c r="G56" s="25" t="s">
        <v>354</v>
      </c>
      <c r="H56" s="25" t="s">
        <v>355</v>
      </c>
      <c r="I56" s="25" t="s">
        <v>350</v>
      </c>
      <c r="J56" s="25" t="s">
        <v>486</v>
      </c>
    </row>
    <row r="57" ht="30" customHeight="1" spans="1:10">
      <c r="A57" s="40" t="s">
        <v>300</v>
      </c>
      <c r="B57" s="25" t="s">
        <v>481</v>
      </c>
      <c r="C57" s="25" t="s">
        <v>371</v>
      </c>
      <c r="D57" s="25" t="s">
        <v>372</v>
      </c>
      <c r="E57" s="25" t="s">
        <v>487</v>
      </c>
      <c r="F57" s="25" t="s">
        <v>348</v>
      </c>
      <c r="G57" s="25" t="s">
        <v>354</v>
      </c>
      <c r="H57" s="25" t="s">
        <v>355</v>
      </c>
      <c r="I57" s="25" t="s">
        <v>350</v>
      </c>
      <c r="J57" s="25" t="s">
        <v>487</v>
      </c>
    </row>
    <row r="58" ht="30" customHeight="1" spans="1:10">
      <c r="A58" s="40" t="s">
        <v>270</v>
      </c>
      <c r="B58" s="25" t="s">
        <v>488</v>
      </c>
      <c r="C58" s="25" t="s">
        <v>345</v>
      </c>
      <c r="D58" s="25" t="s">
        <v>346</v>
      </c>
      <c r="E58" s="25" t="s">
        <v>489</v>
      </c>
      <c r="F58" s="25" t="s">
        <v>348</v>
      </c>
      <c r="G58" s="25" t="s">
        <v>490</v>
      </c>
      <c r="H58" s="25" t="s">
        <v>491</v>
      </c>
      <c r="I58" s="25" t="s">
        <v>350</v>
      </c>
      <c r="J58" s="25" t="s">
        <v>492</v>
      </c>
    </row>
    <row r="59" ht="30" customHeight="1" spans="1:10">
      <c r="A59" s="40" t="s">
        <v>270</v>
      </c>
      <c r="B59" s="25" t="s">
        <v>488</v>
      </c>
      <c r="C59" s="25" t="s">
        <v>345</v>
      </c>
      <c r="D59" s="25" t="s">
        <v>352</v>
      </c>
      <c r="E59" s="25" t="s">
        <v>493</v>
      </c>
      <c r="F59" s="25" t="s">
        <v>348</v>
      </c>
      <c r="G59" s="25" t="s">
        <v>354</v>
      </c>
      <c r="H59" s="25" t="s">
        <v>355</v>
      </c>
      <c r="I59" s="25" t="s">
        <v>350</v>
      </c>
      <c r="J59" s="25" t="s">
        <v>494</v>
      </c>
    </row>
    <row r="60" ht="30" customHeight="1" spans="1:10">
      <c r="A60" s="40" t="s">
        <v>270</v>
      </c>
      <c r="B60" s="25" t="s">
        <v>488</v>
      </c>
      <c r="C60" s="25" t="s">
        <v>345</v>
      </c>
      <c r="D60" s="25" t="s">
        <v>352</v>
      </c>
      <c r="E60" s="25" t="s">
        <v>495</v>
      </c>
      <c r="F60" s="25" t="s">
        <v>348</v>
      </c>
      <c r="G60" s="25" t="s">
        <v>354</v>
      </c>
      <c r="H60" s="25" t="s">
        <v>355</v>
      </c>
      <c r="I60" s="25" t="s">
        <v>350</v>
      </c>
      <c r="J60" s="25" t="s">
        <v>496</v>
      </c>
    </row>
    <row r="61" ht="30" customHeight="1" spans="1:10">
      <c r="A61" s="40" t="s">
        <v>270</v>
      </c>
      <c r="B61" s="25" t="s">
        <v>488</v>
      </c>
      <c r="C61" s="25" t="s">
        <v>345</v>
      </c>
      <c r="D61" s="25" t="s">
        <v>352</v>
      </c>
      <c r="E61" s="25" t="s">
        <v>497</v>
      </c>
      <c r="F61" s="25" t="s">
        <v>348</v>
      </c>
      <c r="G61" s="25" t="s">
        <v>354</v>
      </c>
      <c r="H61" s="25" t="s">
        <v>355</v>
      </c>
      <c r="I61" s="25" t="s">
        <v>350</v>
      </c>
      <c r="J61" s="25" t="s">
        <v>498</v>
      </c>
    </row>
    <row r="62" ht="30" customHeight="1" spans="1:10">
      <c r="A62" s="40" t="s">
        <v>270</v>
      </c>
      <c r="B62" s="25" t="s">
        <v>488</v>
      </c>
      <c r="C62" s="25" t="s">
        <v>345</v>
      </c>
      <c r="D62" s="25" t="s">
        <v>361</v>
      </c>
      <c r="E62" s="25" t="s">
        <v>499</v>
      </c>
      <c r="F62" s="25" t="s">
        <v>380</v>
      </c>
      <c r="G62" s="25" t="s">
        <v>455</v>
      </c>
      <c r="H62" s="25" t="s">
        <v>365</v>
      </c>
      <c r="I62" s="25" t="s">
        <v>382</v>
      </c>
      <c r="J62" s="25" t="s">
        <v>500</v>
      </c>
    </row>
    <row r="63" ht="30" customHeight="1" spans="1:10">
      <c r="A63" s="40" t="s">
        <v>270</v>
      </c>
      <c r="B63" s="25" t="s">
        <v>488</v>
      </c>
      <c r="C63" s="25" t="s">
        <v>367</v>
      </c>
      <c r="D63" s="25" t="s">
        <v>398</v>
      </c>
      <c r="E63" s="25" t="s">
        <v>501</v>
      </c>
      <c r="F63" s="25" t="s">
        <v>380</v>
      </c>
      <c r="G63" s="25" t="s">
        <v>501</v>
      </c>
      <c r="H63" s="25" t="s">
        <v>425</v>
      </c>
      <c r="I63" s="25" t="s">
        <v>382</v>
      </c>
      <c r="J63" s="25" t="s">
        <v>502</v>
      </c>
    </row>
    <row r="64" ht="30" customHeight="1" spans="1:10">
      <c r="A64" s="40" t="s">
        <v>270</v>
      </c>
      <c r="B64" s="25" t="s">
        <v>488</v>
      </c>
      <c r="C64" s="25" t="s">
        <v>371</v>
      </c>
      <c r="D64" s="25" t="s">
        <v>372</v>
      </c>
      <c r="E64" s="25" t="s">
        <v>438</v>
      </c>
      <c r="F64" s="25" t="s">
        <v>348</v>
      </c>
      <c r="G64" s="25" t="s">
        <v>354</v>
      </c>
      <c r="H64" s="25" t="s">
        <v>355</v>
      </c>
      <c r="I64" s="25" t="s">
        <v>350</v>
      </c>
      <c r="J64" s="25" t="s">
        <v>503</v>
      </c>
    </row>
    <row r="65" ht="30" customHeight="1" spans="1:10">
      <c r="A65" s="40" t="s">
        <v>298</v>
      </c>
      <c r="B65" s="25" t="s">
        <v>504</v>
      </c>
      <c r="C65" s="25" t="s">
        <v>345</v>
      </c>
      <c r="D65" s="25" t="s">
        <v>346</v>
      </c>
      <c r="E65" s="25" t="s">
        <v>505</v>
      </c>
      <c r="F65" s="25" t="s">
        <v>348</v>
      </c>
      <c r="G65" s="25" t="s">
        <v>76</v>
      </c>
      <c r="H65" s="25" t="s">
        <v>349</v>
      </c>
      <c r="I65" s="25" t="s">
        <v>350</v>
      </c>
      <c r="J65" s="25" t="s">
        <v>506</v>
      </c>
    </row>
    <row r="66" ht="30" customHeight="1" spans="1:10">
      <c r="A66" s="40" t="s">
        <v>298</v>
      </c>
      <c r="B66" s="25" t="s">
        <v>504</v>
      </c>
      <c r="C66" s="25" t="s">
        <v>345</v>
      </c>
      <c r="D66" s="25" t="s">
        <v>352</v>
      </c>
      <c r="E66" s="25" t="s">
        <v>507</v>
      </c>
      <c r="F66" s="25" t="s">
        <v>380</v>
      </c>
      <c r="G66" s="25" t="s">
        <v>508</v>
      </c>
      <c r="H66" s="25" t="s">
        <v>425</v>
      </c>
      <c r="I66" s="25" t="s">
        <v>382</v>
      </c>
      <c r="J66" s="25" t="s">
        <v>509</v>
      </c>
    </row>
    <row r="67" ht="30" customHeight="1" spans="1:10">
      <c r="A67" s="40" t="s">
        <v>298</v>
      </c>
      <c r="B67" s="25" t="s">
        <v>504</v>
      </c>
      <c r="C67" s="25" t="s">
        <v>345</v>
      </c>
      <c r="D67" s="25" t="s">
        <v>361</v>
      </c>
      <c r="E67" s="25" t="s">
        <v>510</v>
      </c>
      <c r="F67" s="25" t="s">
        <v>363</v>
      </c>
      <c r="G67" s="25" t="s">
        <v>511</v>
      </c>
      <c r="H67" s="25" t="s">
        <v>441</v>
      </c>
      <c r="I67" s="25" t="s">
        <v>350</v>
      </c>
      <c r="J67" s="25" t="s">
        <v>512</v>
      </c>
    </row>
    <row r="68" ht="30" customHeight="1" spans="1:10">
      <c r="A68" s="40" t="s">
        <v>298</v>
      </c>
      <c r="B68" s="25" t="s">
        <v>504</v>
      </c>
      <c r="C68" s="25" t="s">
        <v>367</v>
      </c>
      <c r="D68" s="25" t="s">
        <v>368</v>
      </c>
      <c r="E68" s="25" t="s">
        <v>513</v>
      </c>
      <c r="F68" s="25" t="s">
        <v>380</v>
      </c>
      <c r="G68" s="25" t="s">
        <v>514</v>
      </c>
      <c r="H68" s="25" t="s">
        <v>401</v>
      </c>
      <c r="I68" s="25" t="s">
        <v>382</v>
      </c>
      <c r="J68" s="25" t="s">
        <v>515</v>
      </c>
    </row>
    <row r="69" ht="30" customHeight="1" spans="1:10">
      <c r="A69" s="40" t="s">
        <v>298</v>
      </c>
      <c r="B69" s="25" t="s">
        <v>504</v>
      </c>
      <c r="C69" s="25" t="s">
        <v>371</v>
      </c>
      <c r="D69" s="25" t="s">
        <v>372</v>
      </c>
      <c r="E69" s="25" t="s">
        <v>445</v>
      </c>
      <c r="F69" s="25" t="s">
        <v>348</v>
      </c>
      <c r="G69" s="25" t="s">
        <v>354</v>
      </c>
      <c r="H69" s="25" t="s">
        <v>355</v>
      </c>
      <c r="I69" s="25" t="s">
        <v>350</v>
      </c>
      <c r="J69" s="25" t="s">
        <v>516</v>
      </c>
    </row>
  </sheetData>
  <mergeCells count="26">
    <mergeCell ref="A2:J2"/>
    <mergeCell ref="A3:H3"/>
    <mergeCell ref="A7:A13"/>
    <mergeCell ref="A14:A16"/>
    <mergeCell ref="A17:A22"/>
    <mergeCell ref="A23:A25"/>
    <mergeCell ref="A26:A29"/>
    <mergeCell ref="A30:A35"/>
    <mergeCell ref="A36:A38"/>
    <mergeCell ref="A39:A45"/>
    <mergeCell ref="A46:A53"/>
    <mergeCell ref="A54:A57"/>
    <mergeCell ref="A58:A64"/>
    <mergeCell ref="A65:A69"/>
    <mergeCell ref="B7:B13"/>
    <mergeCell ref="B14:B16"/>
    <mergeCell ref="B17:B22"/>
    <mergeCell ref="B23:B25"/>
    <mergeCell ref="B26:B29"/>
    <mergeCell ref="B30:B35"/>
    <mergeCell ref="B36:B38"/>
    <mergeCell ref="B39:B45"/>
    <mergeCell ref="B46:B53"/>
    <mergeCell ref="B54:B57"/>
    <mergeCell ref="B58:B64"/>
    <mergeCell ref="B65:B6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tabSelected="1" workbookViewId="0">
      <selection activeCell="A1" sqref="A1"/>
    </sheetView>
  </sheetViews>
  <sheetFormatPr defaultColWidth="9.13888888888889" defaultRowHeight="14.25" customHeight="1" outlineLevelCol="6"/>
  <cols>
    <col min="1" max="1" width="35.2777777777778" customWidth="1"/>
    <col min="2" max="4" width="28" customWidth="1"/>
    <col min="5" max="7" width="23.8518518518519" customWidth="1"/>
  </cols>
  <sheetData>
    <row r="1" ht="13.5" customHeight="1" spans="1:7">
      <c r="D1" s="1"/>
      <c r="G1" s="2"/>
    </row>
    <row r="2" ht="41.25" customHeight="1" spans="1:7">
      <c r="A2" s="3" t="str">
        <f>"2026"&amp;"年部门项目中期规划预算表"</f>
        <v>2026年部门项目中期规划预算表</v>
      </c>
      <c r="B2" s="3"/>
      <c r="C2" s="3"/>
      <c r="D2" s="3"/>
      <c r="E2" s="3"/>
      <c r="F2" s="3"/>
      <c r="G2" s="3"/>
    </row>
    <row r="3" ht="13.5" customHeight="1" spans="1:7">
      <c r="A3" s="4" t="str">
        <f>"单位名称："&amp;"昆明经济技术开发区第三小学"</f>
        <v>单位名称：昆明经济技术开发区第三小学</v>
      </c>
      <c r="B3" s="5"/>
      <c r="C3" s="5"/>
      <c r="D3" s="5"/>
      <c r="E3" s="6"/>
      <c r="F3" s="6"/>
      <c r="G3" s="7" t="s">
        <v>0</v>
      </c>
    </row>
    <row r="4" ht="21.75" customHeight="1" spans="1:7">
      <c r="A4" s="8" t="s">
        <v>517</v>
      </c>
      <c r="B4" s="8" t="s">
        <v>518</v>
      </c>
      <c r="C4" s="8" t="s">
        <v>177</v>
      </c>
      <c r="D4" s="9" t="s">
        <v>253</v>
      </c>
      <c r="E4" s="10" t="s">
        <v>52</v>
      </c>
      <c r="F4" s="11"/>
      <c r="G4" s="12"/>
    </row>
    <row r="5" ht="21.75" customHeight="1" spans="1:7">
      <c r="A5" s="13"/>
      <c r="B5" s="13"/>
      <c r="C5" s="13"/>
      <c r="D5" s="14"/>
      <c r="E5" s="15" t="str">
        <f>"2026"&amp;"年"</f>
        <v>2026年</v>
      </c>
      <c r="F5" s="15" t="str">
        <f>("2026"+1)&amp;"年"</f>
        <v>2027年</v>
      </c>
      <c r="G5" s="15" t="str">
        <f>("2026"+2)&amp;"年"</f>
        <v>2028年</v>
      </c>
    </row>
    <row r="6" ht="40.5" customHeight="1" spans="1:7">
      <c r="A6" s="16"/>
      <c r="B6" s="16"/>
      <c r="C6" s="16"/>
      <c r="D6" s="17"/>
      <c r="E6" s="18"/>
      <c r="F6" s="18"/>
      <c r="G6" s="18"/>
    </row>
    <row r="7" ht="15" customHeight="1" spans="1:7">
      <c r="A7" s="19">
        <v>1</v>
      </c>
      <c r="B7" s="19">
        <v>2</v>
      </c>
      <c r="C7" s="19">
        <v>3</v>
      </c>
      <c r="D7" s="19">
        <v>4</v>
      </c>
      <c r="E7" s="19">
        <v>5</v>
      </c>
      <c r="F7" s="19">
        <v>6</v>
      </c>
      <c r="G7" s="19">
        <v>7</v>
      </c>
    </row>
    <row r="8" customHeight="1" spans="1:7">
      <c r="A8" s="20" t="s">
        <v>63</v>
      </c>
      <c r="B8" s="21"/>
      <c r="C8" s="21"/>
      <c r="D8" s="21"/>
      <c r="E8" s="21">
        <v>5529463</v>
      </c>
      <c r="F8" s="21">
        <v>18408</v>
      </c>
      <c r="G8" s="21">
        <v>18408</v>
      </c>
    </row>
    <row r="9" ht="17.25" customHeight="1" spans="1:7">
      <c r="A9" s="22"/>
      <c r="B9" s="23" t="s">
        <v>519</v>
      </c>
      <c r="C9" s="23" t="s">
        <v>270</v>
      </c>
      <c r="D9" s="22" t="s">
        <v>271</v>
      </c>
      <c r="E9" s="24">
        <v>737600</v>
      </c>
      <c r="F9" s="24"/>
      <c r="G9" s="24"/>
    </row>
    <row r="10" ht="17.25" customHeight="1" spans="1:7">
      <c r="A10" s="25"/>
      <c r="B10" s="23" t="s">
        <v>519</v>
      </c>
      <c r="C10" s="23" t="s">
        <v>275</v>
      </c>
      <c r="D10" s="22" t="s">
        <v>271</v>
      </c>
      <c r="E10" s="24">
        <v>953280</v>
      </c>
      <c r="F10" s="24"/>
      <c r="G10" s="24"/>
    </row>
    <row r="11" ht="17.25" customHeight="1" spans="1:7">
      <c r="A11" s="25"/>
      <c r="B11" s="23" t="s">
        <v>519</v>
      </c>
      <c r="C11" s="23" t="s">
        <v>278</v>
      </c>
      <c r="D11" s="22" t="s">
        <v>271</v>
      </c>
      <c r="E11" s="24">
        <v>1742500</v>
      </c>
      <c r="F11" s="24"/>
      <c r="G11" s="24"/>
    </row>
    <row r="12" ht="17.25" customHeight="1" spans="1:7">
      <c r="A12" s="25"/>
      <c r="B12" s="23" t="s">
        <v>519</v>
      </c>
      <c r="C12" s="23" t="s">
        <v>279</v>
      </c>
      <c r="D12" s="22" t="s">
        <v>271</v>
      </c>
      <c r="E12" s="24">
        <v>143500</v>
      </c>
      <c r="F12" s="24"/>
      <c r="G12" s="24"/>
    </row>
    <row r="13" ht="17.25" customHeight="1" spans="1:7">
      <c r="A13" s="25"/>
      <c r="B13" s="23" t="s">
        <v>519</v>
      </c>
      <c r="C13" s="23" t="s">
        <v>299</v>
      </c>
      <c r="D13" s="22" t="s">
        <v>271</v>
      </c>
      <c r="E13" s="24">
        <v>1934175</v>
      </c>
      <c r="F13" s="24"/>
      <c r="G13" s="24"/>
    </row>
    <row r="14" ht="17.25" customHeight="1" spans="1:7">
      <c r="A14" s="25"/>
      <c r="B14" s="23" t="s">
        <v>519</v>
      </c>
      <c r="C14" s="23" t="s">
        <v>303</v>
      </c>
      <c r="D14" s="22" t="s">
        <v>271</v>
      </c>
      <c r="E14" s="24">
        <v>18408</v>
      </c>
      <c r="F14" s="24">
        <v>18408</v>
      </c>
      <c r="G14" s="24">
        <v>18408</v>
      </c>
    </row>
    <row r="15" ht="18.75" customHeight="1" spans="1:7">
      <c r="A15" s="26" t="s">
        <v>49</v>
      </c>
      <c r="B15" s="27" t="s">
        <v>520</v>
      </c>
      <c r="C15" s="27"/>
      <c r="D15" s="28"/>
      <c r="E15" s="24">
        <v>5529463</v>
      </c>
      <c r="F15" s="24">
        <v>18408</v>
      </c>
      <c r="G15" s="24">
        <v>18408</v>
      </c>
    </row>
  </sheetData>
  <mergeCells count="11">
    <mergeCell ref="A2:G2"/>
    <mergeCell ref="A3:F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tabSelected="1" topLeftCell="H1" workbookViewId="0">
      <selection activeCell="A1" sqref="A1:T1"/>
    </sheetView>
  </sheetViews>
  <sheetFormatPr defaultColWidth="8.42592592592593" defaultRowHeight="12.75" customHeight="1"/>
  <cols>
    <col min="1" max="1" width="26.5740740740741" customWidth="1"/>
    <col min="2" max="2" width="39.712962962963" customWidth="1"/>
    <col min="3" max="3" width="20.2777777777778" customWidth="1"/>
    <col min="4" max="5" width="20.712962962963" customWidth="1"/>
    <col min="6" max="6" width="19.1388888888889" customWidth="1"/>
    <col min="7" max="7" width="24.5740740740741" customWidth="1"/>
    <col min="8" max="8" width="20.4259259259259" customWidth="1"/>
    <col min="9" max="9" width="22.712962962963" customWidth="1"/>
    <col min="10" max="10" width="25" customWidth="1"/>
    <col min="11" max="11" width="20.2777777777778" customWidth="1"/>
    <col min="12" max="12" width="20.5740740740741" customWidth="1"/>
    <col min="13" max="13" width="25.712962962963" customWidth="1"/>
    <col min="14" max="14" width="19" customWidth="1"/>
    <col min="15" max="16" width="23.8518518518519" customWidth="1"/>
    <col min="17" max="17" width="24.1388888888889" customWidth="1"/>
    <col min="18" max="18" width="27.5740740740741" customWidth="1"/>
    <col min="19" max="19" width="21.1388888888889" customWidth="1"/>
    <col min="20" max="20" width="32.4259259259259" customWidth="1"/>
  </cols>
  <sheetData>
    <row r="1" ht="17.25" customHeight="1" spans="1:20">
      <c r="A1" s="186"/>
      <c r="B1" s="187"/>
      <c r="C1" s="187"/>
      <c r="D1" s="187"/>
      <c r="E1" s="187"/>
      <c r="F1" s="187"/>
      <c r="G1" s="187"/>
      <c r="H1" s="187"/>
      <c r="I1" s="187"/>
      <c r="J1" s="187"/>
      <c r="K1" s="187"/>
      <c r="L1" s="187"/>
      <c r="M1" s="187"/>
      <c r="N1" s="187"/>
      <c r="O1" s="187"/>
      <c r="P1" s="187"/>
      <c r="Q1" s="187"/>
      <c r="R1" s="187"/>
      <c r="S1" s="187"/>
      <c r="T1" s="187"/>
    </row>
    <row r="2" ht="41.25" customHeight="1" spans="1:20">
      <c r="A2" s="188" t="str">
        <f>"2026"&amp;"年部门收入预算表"</f>
        <v>2026年部门收入预算表</v>
      </c>
      <c r="B2" s="187"/>
      <c r="C2" s="187"/>
      <c r="D2" s="187"/>
      <c r="E2" s="187"/>
      <c r="F2" s="187"/>
      <c r="G2" s="187"/>
      <c r="H2" s="187"/>
      <c r="I2" s="187"/>
      <c r="J2" s="187"/>
      <c r="K2" s="187"/>
      <c r="L2" s="187"/>
      <c r="M2" s="187"/>
      <c r="N2" s="187"/>
      <c r="O2" s="187"/>
      <c r="P2" s="187"/>
      <c r="Q2" s="187"/>
      <c r="R2" s="187"/>
      <c r="S2" s="187"/>
      <c r="T2" s="187"/>
    </row>
    <row r="3" ht="17.25" customHeight="1" spans="1:20">
      <c r="A3" s="189" t="str">
        <f>"单位名称："&amp;"昆明经济技术开发区第三小学"</f>
        <v>单位名称：昆明经济技术开发区第三小学</v>
      </c>
      <c r="B3" s="190"/>
      <c r="C3" s="191"/>
      <c r="D3" s="192"/>
      <c r="E3" s="192"/>
      <c r="F3" s="192"/>
      <c r="G3" s="192"/>
      <c r="H3" s="192"/>
      <c r="I3" s="192"/>
      <c r="J3" s="192"/>
      <c r="K3" s="192"/>
      <c r="L3" s="192"/>
      <c r="M3" s="192"/>
      <c r="N3" s="192"/>
      <c r="O3" s="192"/>
      <c r="P3" s="192"/>
      <c r="Q3" s="192"/>
      <c r="R3" s="192"/>
      <c r="S3" s="192"/>
      <c r="T3" s="193" t="s">
        <v>0</v>
      </c>
    </row>
    <row r="4" ht="21.75" customHeight="1" spans="1:20">
      <c r="A4" s="194" t="s">
        <v>47</v>
      </c>
      <c r="B4" s="194" t="s">
        <v>48</v>
      </c>
      <c r="C4" s="194" t="s">
        <v>49</v>
      </c>
      <c r="D4" s="194" t="s">
        <v>50</v>
      </c>
      <c r="E4" s="194"/>
      <c r="F4" s="194"/>
      <c r="G4" s="194"/>
      <c r="H4" s="194"/>
      <c r="I4" s="35"/>
      <c r="J4" s="194"/>
      <c r="K4" s="194"/>
      <c r="L4" s="194"/>
      <c r="M4" s="194"/>
      <c r="N4" s="194"/>
      <c r="O4" s="194" t="s">
        <v>43</v>
      </c>
      <c r="P4" s="194"/>
      <c r="Q4" s="194"/>
      <c r="R4" s="194"/>
      <c r="S4" s="194"/>
      <c r="T4" s="194"/>
    </row>
    <row r="5" ht="27" customHeight="1" spans="1:20">
      <c r="A5" s="194"/>
      <c r="B5" s="194"/>
      <c r="C5" s="194"/>
      <c r="D5" s="194" t="s">
        <v>51</v>
      </c>
      <c r="E5" s="194" t="s">
        <v>52</v>
      </c>
      <c r="F5" s="194" t="s">
        <v>53</v>
      </c>
      <c r="G5" s="194" t="s">
        <v>54</v>
      </c>
      <c r="H5" s="194" t="s">
        <v>55</v>
      </c>
      <c r="I5" s="35" t="s">
        <v>56</v>
      </c>
      <c r="J5" s="194"/>
      <c r="K5" s="194"/>
      <c r="L5" s="194"/>
      <c r="M5" s="194"/>
      <c r="N5" s="194"/>
      <c r="O5" s="194" t="s">
        <v>51</v>
      </c>
      <c r="P5" s="194" t="s">
        <v>52</v>
      </c>
      <c r="Q5" s="194" t="s">
        <v>53</v>
      </c>
      <c r="R5" s="194" t="s">
        <v>54</v>
      </c>
      <c r="S5" s="194" t="s">
        <v>55</v>
      </c>
      <c r="T5" s="194" t="s">
        <v>56</v>
      </c>
    </row>
    <row r="6" ht="30" customHeight="1" spans="1:20">
      <c r="A6" s="133"/>
      <c r="B6" s="133"/>
      <c r="C6" s="195"/>
      <c r="D6" s="195"/>
      <c r="E6" s="195"/>
      <c r="F6" s="195"/>
      <c r="G6" s="195"/>
      <c r="H6" s="195"/>
      <c r="I6" s="39" t="s">
        <v>51</v>
      </c>
      <c r="J6" s="194" t="s">
        <v>57</v>
      </c>
      <c r="K6" s="194" t="s">
        <v>58</v>
      </c>
      <c r="L6" s="194" t="s">
        <v>59</v>
      </c>
      <c r="M6" s="194" t="s">
        <v>60</v>
      </c>
      <c r="N6" s="194" t="s">
        <v>61</v>
      </c>
      <c r="O6" s="196"/>
      <c r="P6" s="196"/>
      <c r="Q6" s="196"/>
      <c r="R6" s="196"/>
      <c r="S6" s="196"/>
      <c r="T6" s="195"/>
    </row>
    <row r="7" ht="15" customHeight="1" spans="1:20">
      <c r="A7" s="197">
        <v>1</v>
      </c>
      <c r="B7" s="197">
        <v>2</v>
      </c>
      <c r="C7" s="197">
        <v>3</v>
      </c>
      <c r="D7" s="197">
        <v>4</v>
      </c>
      <c r="E7" s="197">
        <v>5</v>
      </c>
      <c r="F7" s="197">
        <v>6</v>
      </c>
      <c r="G7" s="197">
        <v>7</v>
      </c>
      <c r="H7" s="197">
        <v>8</v>
      </c>
      <c r="I7" s="39">
        <v>9</v>
      </c>
      <c r="J7" s="197">
        <v>10</v>
      </c>
      <c r="K7" s="197">
        <v>11</v>
      </c>
      <c r="L7" s="197">
        <v>12</v>
      </c>
      <c r="M7" s="197">
        <v>13</v>
      </c>
      <c r="N7" s="197">
        <v>14</v>
      </c>
      <c r="O7" s="197">
        <v>15</v>
      </c>
      <c r="P7" s="197">
        <v>16</v>
      </c>
      <c r="Q7" s="197">
        <v>17</v>
      </c>
      <c r="R7" s="197">
        <v>18</v>
      </c>
      <c r="S7" s="197">
        <v>19</v>
      </c>
      <c r="T7" s="197">
        <v>20</v>
      </c>
    </row>
    <row r="8" ht="18" customHeight="1" spans="1:20">
      <c r="A8" s="22" t="s">
        <v>62</v>
      </c>
      <c r="B8" s="22" t="s">
        <v>63</v>
      </c>
      <c r="C8" s="131">
        <v>61837150.9</v>
      </c>
      <c r="D8" s="131">
        <v>61837150.9</v>
      </c>
      <c r="E8" s="131">
        <v>41983639</v>
      </c>
      <c r="F8" s="131"/>
      <c r="G8" s="131"/>
      <c r="H8" s="131"/>
      <c r="I8" s="131">
        <v>19853511.9</v>
      </c>
      <c r="J8" s="131"/>
      <c r="K8" s="131"/>
      <c r="L8" s="131"/>
      <c r="M8" s="131"/>
      <c r="N8" s="131">
        <v>19853511.9</v>
      </c>
      <c r="O8" s="131"/>
      <c r="P8" s="131"/>
      <c r="Q8" s="131"/>
      <c r="R8" s="131"/>
      <c r="S8" s="131"/>
      <c r="T8" s="131"/>
    </row>
    <row r="9" ht="18" customHeight="1" spans="1:20">
      <c r="A9" s="198" t="s">
        <v>49</v>
      </c>
      <c r="B9" s="198"/>
      <c r="C9" s="131">
        <v>61837150.9</v>
      </c>
      <c r="D9" s="131">
        <v>61837150.9</v>
      </c>
      <c r="E9" s="131">
        <v>41983639</v>
      </c>
      <c r="F9" s="131"/>
      <c r="G9" s="131"/>
      <c r="H9" s="131"/>
      <c r="I9" s="131">
        <v>19853511.9</v>
      </c>
      <c r="J9" s="131"/>
      <c r="K9" s="131"/>
      <c r="L9" s="131"/>
      <c r="M9" s="131"/>
      <c r="N9" s="131">
        <v>19853511.9</v>
      </c>
      <c r="O9" s="131"/>
      <c r="P9" s="131"/>
      <c r="Q9" s="131"/>
      <c r="R9" s="131"/>
      <c r="S9" s="131"/>
      <c r="T9" s="131"/>
    </row>
  </sheetData>
  <mergeCells count="21">
    <mergeCell ref="A1:T1"/>
    <mergeCell ref="A2:T2"/>
    <mergeCell ref="A3:B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Zeros="0" tabSelected="1" workbookViewId="0">
      <selection activeCell="A1" sqref="A1:O1"/>
    </sheetView>
  </sheetViews>
  <sheetFormatPr defaultColWidth="14" defaultRowHeight="12.75" customHeight="1"/>
  <cols>
    <col min="1" max="1" width="14.8518518518519" customWidth="1"/>
    <col min="2" max="2" width="28.8518518518519" customWidth="1"/>
    <col min="3" max="3" width="19.2777777777778" customWidth="1"/>
    <col min="4" max="4" width="20.2777777777778" customWidth="1"/>
    <col min="5" max="5" width="17" customWidth="1"/>
    <col min="6" max="6" width="22" customWidth="1"/>
    <col min="7" max="7" width="16" customWidth="1"/>
    <col min="8" max="8" width="16.2777777777778" customWidth="1"/>
    <col min="9" max="9" width="15.712962962963" customWidth="1"/>
    <col min="10" max="10" width="18.5740740740741" customWidth="1"/>
    <col min="11" max="11" width="16.712962962963" customWidth="1"/>
    <col min="12" max="12" width="16.2777777777778" customWidth="1"/>
  </cols>
  <sheetData>
    <row r="1" ht="17.25" customHeight="1" spans="1:15">
      <c r="A1" s="143"/>
    </row>
    <row r="2" ht="41.25" customHeight="1" spans="1:15">
      <c r="A2" s="94" t="str">
        <f>"2026"&amp;"年部门支出预算表"</f>
        <v>2026年部门支出预算表</v>
      </c>
    </row>
    <row r="3" ht="17.25" customHeight="1" spans="1:15">
      <c r="A3" s="95" t="str">
        <f>"单位名称："&amp;"昆明经济技术开发区第三小学"</f>
        <v>单位名称：昆明经济技术开发区第三小学</v>
      </c>
      <c r="O3" s="143" t="s">
        <v>0</v>
      </c>
    </row>
    <row r="4" ht="27" customHeight="1" spans="1:15">
      <c r="A4" s="182" t="s">
        <v>64</v>
      </c>
      <c r="B4" s="182" t="s">
        <v>65</v>
      </c>
      <c r="C4" s="182" t="s">
        <v>49</v>
      </c>
      <c r="D4" s="33" t="s">
        <v>52</v>
      </c>
      <c r="E4" s="33"/>
      <c r="F4" s="33"/>
      <c r="G4" s="33" t="s">
        <v>53</v>
      </c>
      <c r="H4" s="33" t="s">
        <v>54</v>
      </c>
      <c r="I4" s="33" t="s">
        <v>66</v>
      </c>
      <c r="J4" s="33" t="s">
        <v>56</v>
      </c>
      <c r="K4" s="33"/>
      <c r="L4" s="33"/>
      <c r="M4" s="33"/>
      <c r="N4" s="56"/>
      <c r="O4" s="56"/>
    </row>
    <row r="5" ht="42" customHeight="1" spans="1:15">
      <c r="A5" s="129"/>
      <c r="B5" s="129"/>
      <c r="C5" s="33"/>
      <c r="D5" s="33" t="s">
        <v>51</v>
      </c>
      <c r="E5" s="33" t="s">
        <v>67</v>
      </c>
      <c r="F5" s="33" t="s">
        <v>68</v>
      </c>
      <c r="G5" s="33"/>
      <c r="H5" s="33"/>
      <c r="I5" s="118"/>
      <c r="J5" s="33" t="s">
        <v>51</v>
      </c>
      <c r="K5" s="118" t="s">
        <v>69</v>
      </c>
      <c r="L5" s="118" t="s">
        <v>70</v>
      </c>
      <c r="M5" s="118" t="s">
        <v>71</v>
      </c>
      <c r="N5" s="118" t="s">
        <v>72</v>
      </c>
      <c r="O5" s="118" t="s">
        <v>73</v>
      </c>
    </row>
    <row r="6" ht="18" customHeight="1" spans="1:15">
      <c r="A6" s="132" t="s">
        <v>74</v>
      </c>
      <c r="B6" s="132" t="s">
        <v>75</v>
      </c>
      <c r="C6" s="132" t="s">
        <v>76</v>
      </c>
      <c r="D6" s="130" t="s">
        <v>77</v>
      </c>
      <c r="E6" s="130" t="s">
        <v>78</v>
      </c>
      <c r="F6" s="130" t="s">
        <v>79</v>
      </c>
      <c r="G6" s="130" t="s">
        <v>80</v>
      </c>
      <c r="H6" s="130" t="s">
        <v>81</v>
      </c>
      <c r="I6" s="130" t="s">
        <v>82</v>
      </c>
      <c r="J6" s="130" t="s">
        <v>83</v>
      </c>
      <c r="K6" s="130" t="s">
        <v>84</v>
      </c>
      <c r="L6" s="130" t="s">
        <v>85</v>
      </c>
      <c r="M6" s="130" t="s">
        <v>86</v>
      </c>
      <c r="N6" s="132" t="s">
        <v>87</v>
      </c>
      <c r="O6" s="130" t="s">
        <v>88</v>
      </c>
    </row>
    <row r="7" ht="21" customHeight="1" spans="1:15">
      <c r="A7" s="183" t="s">
        <v>89</v>
      </c>
      <c r="B7" s="183" t="s">
        <v>90</v>
      </c>
      <c r="C7" s="91">
        <v>53615428.9</v>
      </c>
      <c r="D7" s="131">
        <v>33761917</v>
      </c>
      <c r="E7" s="131">
        <v>28250862</v>
      </c>
      <c r="F7" s="131">
        <v>5511055</v>
      </c>
      <c r="G7" s="131"/>
      <c r="H7" s="131"/>
      <c r="I7" s="131"/>
      <c r="J7" s="131">
        <v>19853511.9</v>
      </c>
      <c r="K7" s="131"/>
      <c r="L7" s="131"/>
      <c r="M7" s="131"/>
      <c r="N7" s="91"/>
      <c r="O7" s="91">
        <v>19853511.9</v>
      </c>
    </row>
    <row r="8" ht="21" customHeight="1" spans="1:15">
      <c r="A8" s="184" t="s">
        <v>91</v>
      </c>
      <c r="B8" s="184" t="s">
        <v>92</v>
      </c>
      <c r="C8" s="91">
        <v>53615428.9</v>
      </c>
      <c r="D8" s="131">
        <v>33761917</v>
      </c>
      <c r="E8" s="131">
        <v>28250862</v>
      </c>
      <c r="F8" s="131">
        <v>5511055</v>
      </c>
      <c r="G8" s="131"/>
      <c r="H8" s="131"/>
      <c r="I8" s="131"/>
      <c r="J8" s="131">
        <v>19853511.9</v>
      </c>
      <c r="K8" s="131"/>
      <c r="L8" s="131"/>
      <c r="M8" s="131"/>
      <c r="N8" s="91"/>
      <c r="O8" s="91">
        <v>19853511.9</v>
      </c>
    </row>
    <row r="9" ht="21" customHeight="1" spans="1:15">
      <c r="A9" s="185" t="s">
        <v>93</v>
      </c>
      <c r="B9" s="185" t="s">
        <v>94</v>
      </c>
      <c r="C9" s="91">
        <v>33761917</v>
      </c>
      <c r="D9" s="131">
        <v>33761917</v>
      </c>
      <c r="E9" s="131">
        <v>28250862</v>
      </c>
      <c r="F9" s="131">
        <v>5511055</v>
      </c>
      <c r="G9" s="131"/>
      <c r="H9" s="131"/>
      <c r="I9" s="131"/>
      <c r="J9" s="131"/>
      <c r="K9" s="131"/>
      <c r="L9" s="131"/>
      <c r="M9" s="131"/>
      <c r="N9" s="91"/>
      <c r="O9" s="91"/>
    </row>
    <row r="10" ht="21" customHeight="1" spans="1:15">
      <c r="A10" s="185" t="s">
        <v>95</v>
      </c>
      <c r="B10" s="185" t="s">
        <v>96</v>
      </c>
      <c r="C10" s="91">
        <v>19853511.9</v>
      </c>
      <c r="D10" s="131"/>
      <c r="E10" s="131"/>
      <c r="F10" s="131"/>
      <c r="G10" s="131"/>
      <c r="H10" s="131"/>
      <c r="I10" s="131"/>
      <c r="J10" s="131">
        <v>19853511.9</v>
      </c>
      <c r="K10" s="131"/>
      <c r="L10" s="131"/>
      <c r="M10" s="131"/>
      <c r="N10" s="91"/>
      <c r="O10" s="91">
        <v>19853511.9</v>
      </c>
    </row>
    <row r="11" ht="21" customHeight="1" spans="1:15">
      <c r="A11" s="183" t="s">
        <v>97</v>
      </c>
      <c r="B11" s="183" t="s">
        <v>98</v>
      </c>
      <c r="C11" s="91">
        <v>4621722</v>
      </c>
      <c r="D11" s="131">
        <v>4621722</v>
      </c>
      <c r="E11" s="131">
        <v>4603314</v>
      </c>
      <c r="F11" s="131">
        <v>18408</v>
      </c>
      <c r="G11" s="131"/>
      <c r="H11" s="131"/>
      <c r="I11" s="131"/>
      <c r="J11" s="131"/>
      <c r="K11" s="131"/>
      <c r="L11" s="131"/>
      <c r="M11" s="131"/>
      <c r="N11" s="91"/>
      <c r="O11" s="91"/>
    </row>
    <row r="12" ht="21" customHeight="1" spans="1:15">
      <c r="A12" s="184" t="s">
        <v>99</v>
      </c>
      <c r="B12" s="184" t="s">
        <v>100</v>
      </c>
      <c r="C12" s="91">
        <v>4603314</v>
      </c>
      <c r="D12" s="131">
        <v>4603314</v>
      </c>
      <c r="E12" s="131">
        <v>4603314</v>
      </c>
      <c r="F12" s="131"/>
      <c r="G12" s="131"/>
      <c r="H12" s="131"/>
      <c r="I12" s="131"/>
      <c r="J12" s="131"/>
      <c r="K12" s="131"/>
      <c r="L12" s="131"/>
      <c r="M12" s="131"/>
      <c r="N12" s="91"/>
      <c r="O12" s="91"/>
    </row>
    <row r="13" ht="21" customHeight="1" spans="1:15">
      <c r="A13" s="185" t="s">
        <v>101</v>
      </c>
      <c r="B13" s="185" t="s">
        <v>102</v>
      </c>
      <c r="C13" s="91">
        <v>1603314</v>
      </c>
      <c r="D13" s="131">
        <v>1603314</v>
      </c>
      <c r="E13" s="131">
        <v>1603314</v>
      </c>
      <c r="F13" s="131"/>
      <c r="G13" s="131"/>
      <c r="H13" s="131"/>
      <c r="I13" s="131"/>
      <c r="J13" s="131"/>
      <c r="K13" s="131"/>
      <c r="L13" s="131"/>
      <c r="M13" s="131"/>
      <c r="N13" s="91"/>
      <c r="O13" s="91"/>
    </row>
    <row r="14" ht="21" customHeight="1" spans="1:15">
      <c r="A14" s="185" t="s">
        <v>103</v>
      </c>
      <c r="B14" s="185" t="s">
        <v>104</v>
      </c>
      <c r="C14" s="91">
        <v>2000000</v>
      </c>
      <c r="D14" s="131">
        <v>2000000</v>
      </c>
      <c r="E14" s="131">
        <v>2000000</v>
      </c>
      <c r="F14" s="131"/>
      <c r="G14" s="131"/>
      <c r="H14" s="131"/>
      <c r="I14" s="131"/>
      <c r="J14" s="131"/>
      <c r="K14" s="131"/>
      <c r="L14" s="131"/>
      <c r="M14" s="131"/>
      <c r="N14" s="91"/>
      <c r="O14" s="91"/>
    </row>
    <row r="15" ht="21" customHeight="1" spans="1:15">
      <c r="A15" s="185" t="s">
        <v>105</v>
      </c>
      <c r="B15" s="185" t="s">
        <v>106</v>
      </c>
      <c r="C15" s="91">
        <v>1000000</v>
      </c>
      <c r="D15" s="131">
        <v>1000000</v>
      </c>
      <c r="E15" s="131">
        <v>1000000</v>
      </c>
      <c r="F15" s="131"/>
      <c r="G15" s="131"/>
      <c r="H15" s="131"/>
      <c r="I15" s="131"/>
      <c r="J15" s="131"/>
      <c r="K15" s="131"/>
      <c r="L15" s="131"/>
      <c r="M15" s="131"/>
      <c r="N15" s="91"/>
      <c r="O15" s="91"/>
    </row>
    <row r="16" ht="21" customHeight="1" spans="1:15">
      <c r="A16" s="184" t="s">
        <v>107</v>
      </c>
      <c r="B16" s="184" t="s">
        <v>108</v>
      </c>
      <c r="C16" s="91">
        <v>18408</v>
      </c>
      <c r="D16" s="131">
        <v>18408</v>
      </c>
      <c r="E16" s="131"/>
      <c r="F16" s="131">
        <v>18408</v>
      </c>
      <c r="G16" s="131"/>
      <c r="H16" s="131"/>
      <c r="I16" s="131"/>
      <c r="J16" s="131"/>
      <c r="K16" s="131"/>
      <c r="L16" s="131"/>
      <c r="M16" s="131"/>
      <c r="N16" s="91"/>
      <c r="O16" s="91"/>
    </row>
    <row r="17" ht="21" customHeight="1" spans="1:15">
      <c r="A17" s="185" t="s">
        <v>109</v>
      </c>
      <c r="B17" s="185" t="s">
        <v>110</v>
      </c>
      <c r="C17" s="91">
        <v>18408</v>
      </c>
      <c r="D17" s="131">
        <v>18408</v>
      </c>
      <c r="E17" s="131"/>
      <c r="F17" s="131">
        <v>18408</v>
      </c>
      <c r="G17" s="131"/>
      <c r="H17" s="131"/>
      <c r="I17" s="131"/>
      <c r="J17" s="131"/>
      <c r="K17" s="131"/>
      <c r="L17" s="131"/>
      <c r="M17" s="131"/>
      <c r="N17" s="91"/>
      <c r="O17" s="91"/>
    </row>
    <row r="18" ht="21" customHeight="1" spans="1:15">
      <c r="A18" s="183" t="s">
        <v>111</v>
      </c>
      <c r="B18" s="183" t="s">
        <v>112</v>
      </c>
      <c r="C18" s="91">
        <v>1800000</v>
      </c>
      <c r="D18" s="131">
        <v>1800000</v>
      </c>
      <c r="E18" s="131">
        <v>1800000</v>
      </c>
      <c r="F18" s="131"/>
      <c r="G18" s="131"/>
      <c r="H18" s="131"/>
      <c r="I18" s="131"/>
      <c r="J18" s="131"/>
      <c r="K18" s="131"/>
      <c r="L18" s="131"/>
      <c r="M18" s="131"/>
      <c r="N18" s="91"/>
      <c r="O18" s="91"/>
    </row>
    <row r="19" ht="21" customHeight="1" spans="1:15">
      <c r="A19" s="184" t="s">
        <v>113</v>
      </c>
      <c r="B19" s="184" t="s">
        <v>114</v>
      </c>
      <c r="C19" s="91">
        <v>1800000</v>
      </c>
      <c r="D19" s="131">
        <v>1800000</v>
      </c>
      <c r="E19" s="131">
        <v>1800000</v>
      </c>
      <c r="F19" s="131"/>
      <c r="G19" s="131"/>
      <c r="H19" s="131"/>
      <c r="I19" s="131"/>
      <c r="J19" s="131"/>
      <c r="K19" s="131"/>
      <c r="L19" s="131"/>
      <c r="M19" s="131"/>
      <c r="N19" s="91"/>
      <c r="O19" s="91"/>
    </row>
    <row r="20" ht="21" customHeight="1" spans="1:15">
      <c r="A20" s="185" t="s">
        <v>115</v>
      </c>
      <c r="B20" s="185" t="s">
        <v>116</v>
      </c>
      <c r="C20" s="91">
        <v>1800000</v>
      </c>
      <c r="D20" s="131">
        <v>1800000</v>
      </c>
      <c r="E20" s="131">
        <v>1800000</v>
      </c>
      <c r="F20" s="131"/>
      <c r="G20" s="131"/>
      <c r="H20" s="131"/>
      <c r="I20" s="131"/>
      <c r="J20" s="131"/>
      <c r="K20" s="131"/>
      <c r="L20" s="131"/>
      <c r="M20" s="131"/>
      <c r="N20" s="91"/>
      <c r="O20" s="91"/>
    </row>
    <row r="21" ht="21" customHeight="1" spans="1:15">
      <c r="A21" s="183" t="s">
        <v>117</v>
      </c>
      <c r="B21" s="183" t="s">
        <v>118</v>
      </c>
      <c r="C21" s="91">
        <v>1800000</v>
      </c>
      <c r="D21" s="131">
        <v>1800000</v>
      </c>
      <c r="E21" s="131">
        <v>1800000</v>
      </c>
      <c r="F21" s="131"/>
      <c r="G21" s="131"/>
      <c r="H21" s="131"/>
      <c r="I21" s="131"/>
      <c r="J21" s="131"/>
      <c r="K21" s="131"/>
      <c r="L21" s="131"/>
      <c r="M21" s="131"/>
      <c r="N21" s="91"/>
      <c r="O21" s="91"/>
    </row>
    <row r="22" ht="21" customHeight="1" spans="1:15">
      <c r="A22" s="184" t="s">
        <v>119</v>
      </c>
      <c r="B22" s="184" t="s">
        <v>120</v>
      </c>
      <c r="C22" s="91">
        <v>1800000</v>
      </c>
      <c r="D22" s="131">
        <v>1800000</v>
      </c>
      <c r="E22" s="131">
        <v>1800000</v>
      </c>
      <c r="F22" s="131"/>
      <c r="G22" s="131"/>
      <c r="H22" s="131"/>
      <c r="I22" s="131"/>
      <c r="J22" s="131"/>
      <c r="K22" s="131"/>
      <c r="L22" s="131"/>
      <c r="M22" s="131"/>
      <c r="N22" s="91"/>
      <c r="O22" s="91"/>
    </row>
    <row r="23" ht="21" customHeight="1" spans="1:15">
      <c r="A23" s="185" t="s">
        <v>121</v>
      </c>
      <c r="B23" s="185" t="s">
        <v>122</v>
      </c>
      <c r="C23" s="91">
        <v>1800000</v>
      </c>
      <c r="D23" s="131">
        <v>1800000</v>
      </c>
      <c r="E23" s="131">
        <v>1800000</v>
      </c>
      <c r="F23" s="131"/>
      <c r="G23" s="131"/>
      <c r="H23" s="131"/>
      <c r="I23" s="131"/>
      <c r="J23" s="131"/>
      <c r="K23" s="131"/>
      <c r="L23" s="131"/>
      <c r="M23" s="131"/>
      <c r="N23" s="91"/>
      <c r="O23" s="91"/>
    </row>
    <row r="24" ht="21" customHeight="1" spans="1:15">
      <c r="A24" s="132" t="s">
        <v>49</v>
      </c>
      <c r="B24" s="133"/>
      <c r="C24" s="131">
        <v>61837150.9</v>
      </c>
      <c r="D24" s="131">
        <v>41983639</v>
      </c>
      <c r="E24" s="131">
        <v>36454176</v>
      </c>
      <c r="F24" s="131">
        <v>5529463</v>
      </c>
      <c r="G24" s="131"/>
      <c r="H24" s="131"/>
      <c r="I24" s="131"/>
      <c r="J24" s="131">
        <v>19853511.9</v>
      </c>
      <c r="K24" s="131"/>
      <c r="L24" s="131"/>
      <c r="M24" s="131"/>
      <c r="N24" s="131"/>
      <c r="O24" s="131">
        <v>19853511.9</v>
      </c>
    </row>
  </sheetData>
  <mergeCells count="12">
    <mergeCell ref="A1:O1"/>
    <mergeCell ref="A2:O2"/>
    <mergeCell ref="A3:C3"/>
    <mergeCell ref="D4:F4"/>
    <mergeCell ref="J4:O4"/>
    <mergeCell ref="A24:B2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Zeros="0" tabSelected="1" workbookViewId="0">
      <selection activeCell="A1" sqref="A1"/>
    </sheetView>
  </sheetViews>
  <sheetFormatPr defaultColWidth="8.57407407407407" defaultRowHeight="12.75" customHeight="1" outlineLevelCol="3"/>
  <cols>
    <col min="1" max="4" width="35.5740740740741" customWidth="1"/>
  </cols>
  <sheetData>
    <row r="1" ht="15" customHeight="1" spans="1:4">
      <c r="A1" s="171"/>
      <c r="B1" s="143"/>
      <c r="C1" s="143"/>
      <c r="D1" s="143"/>
    </row>
    <row r="2" ht="41.25" customHeight="1" spans="1:4">
      <c r="A2" s="94" t="str">
        <f>"2026"&amp;"年部门财政拨款收支预算总表"</f>
        <v>2026年部门财政拨款收支预算总表</v>
      </c>
    </row>
    <row r="3" ht="17.25" customHeight="1" spans="1:4">
      <c r="A3" s="172" t="str">
        <f>"单位名称："&amp;"昆明经济技术开发区第三小学"</f>
        <v>单位名称：昆明经济技术开发区第三小学</v>
      </c>
      <c r="B3" s="173"/>
      <c r="D3" s="143" t="s">
        <v>0</v>
      </c>
    </row>
    <row r="4" ht="17.25" customHeight="1" spans="1:4">
      <c r="A4" s="118" t="s">
        <v>1</v>
      </c>
      <c r="B4" s="174"/>
      <c r="C4" s="118" t="s">
        <v>2</v>
      </c>
      <c r="D4" s="174"/>
    </row>
    <row r="5" ht="18.75" customHeight="1" spans="1:4">
      <c r="A5" s="118" t="s">
        <v>3</v>
      </c>
      <c r="B5" s="118" t="str">
        <f t="shared" ref="B5:D5" si="0">"2026"&amp;"年预算"</f>
        <v>2026年预算</v>
      </c>
      <c r="C5" s="118" t="s">
        <v>4</v>
      </c>
      <c r="D5" s="118" t="str">
        <f t="shared" si="0"/>
        <v>2026年预算</v>
      </c>
    </row>
    <row r="6" ht="16.5" customHeight="1" spans="1:4">
      <c r="A6" s="154" t="s">
        <v>123</v>
      </c>
      <c r="B6" s="175">
        <v>41983639</v>
      </c>
      <c r="C6" s="154" t="s">
        <v>124</v>
      </c>
      <c r="D6" s="175">
        <v>41983639</v>
      </c>
    </row>
    <row r="7" ht="16.5" customHeight="1" spans="1:4">
      <c r="A7" s="154" t="s">
        <v>125</v>
      </c>
      <c r="B7" s="175">
        <v>41983639</v>
      </c>
      <c r="C7" s="154" t="s">
        <v>126</v>
      </c>
      <c r="D7" s="175"/>
    </row>
    <row r="8" ht="16.5" customHeight="1" spans="1:4">
      <c r="A8" s="154" t="s">
        <v>127</v>
      </c>
      <c r="B8" s="175"/>
      <c r="C8" s="154" t="s">
        <v>128</v>
      </c>
      <c r="D8" s="175"/>
    </row>
    <row r="9" ht="16.5" customHeight="1" spans="1:4">
      <c r="A9" s="154" t="s">
        <v>129</v>
      </c>
      <c r="B9" s="175"/>
      <c r="C9" s="154" t="s">
        <v>130</v>
      </c>
      <c r="D9" s="175"/>
    </row>
    <row r="10" ht="16.5" customHeight="1" spans="1:4">
      <c r="A10" s="154" t="s">
        <v>131</v>
      </c>
      <c r="B10" s="175"/>
      <c r="C10" s="154" t="s">
        <v>132</v>
      </c>
      <c r="D10" s="175"/>
    </row>
    <row r="11" ht="16.5" customHeight="1" spans="1:4">
      <c r="A11" s="154" t="s">
        <v>125</v>
      </c>
      <c r="B11" s="175"/>
      <c r="C11" s="154" t="s">
        <v>133</v>
      </c>
      <c r="D11" s="175">
        <v>33761917</v>
      </c>
    </row>
    <row r="12" ht="16.5" customHeight="1" spans="1:4">
      <c r="A12" s="176" t="s">
        <v>127</v>
      </c>
      <c r="B12" s="91"/>
      <c r="C12" s="37" t="s">
        <v>134</v>
      </c>
      <c r="D12" s="91"/>
    </row>
    <row r="13" ht="16.5" customHeight="1" spans="1:4">
      <c r="A13" s="176" t="s">
        <v>129</v>
      </c>
      <c r="B13" s="91"/>
      <c r="C13" s="37" t="s">
        <v>135</v>
      </c>
      <c r="D13" s="91"/>
    </row>
    <row r="14" ht="16.5" customHeight="1" spans="1:4">
      <c r="A14" s="177"/>
      <c r="B14" s="178"/>
      <c r="C14" s="37" t="s">
        <v>136</v>
      </c>
      <c r="D14" s="91">
        <v>4621722</v>
      </c>
    </row>
    <row r="15" ht="16.5" customHeight="1" spans="1:4">
      <c r="A15" s="177"/>
      <c r="B15" s="178"/>
      <c r="C15" s="37" t="s">
        <v>137</v>
      </c>
      <c r="D15" s="91">
        <v>1800000</v>
      </c>
    </row>
    <row r="16" ht="16.5" customHeight="1" spans="1:4">
      <c r="A16" s="177"/>
      <c r="B16" s="178"/>
      <c r="C16" s="37" t="s">
        <v>138</v>
      </c>
      <c r="D16" s="91"/>
    </row>
    <row r="17" ht="16.5" customHeight="1" spans="1:4">
      <c r="A17" s="177"/>
      <c r="B17" s="178"/>
      <c r="C17" s="37" t="s">
        <v>139</v>
      </c>
      <c r="D17" s="91"/>
    </row>
    <row r="18" ht="16.5" customHeight="1" spans="1:4">
      <c r="A18" s="177"/>
      <c r="B18" s="178"/>
      <c r="C18" s="37" t="s">
        <v>140</v>
      </c>
      <c r="D18" s="91"/>
    </row>
    <row r="19" ht="16.5" customHeight="1" spans="1:4">
      <c r="A19" s="177"/>
      <c r="B19" s="178"/>
      <c r="C19" s="37" t="s">
        <v>141</v>
      </c>
      <c r="D19" s="91"/>
    </row>
    <row r="20" ht="16.5" customHeight="1" spans="1:4">
      <c r="A20" s="177"/>
      <c r="B20" s="178"/>
      <c r="C20" s="37" t="s">
        <v>142</v>
      </c>
      <c r="D20" s="91"/>
    </row>
    <row r="21" ht="16.5" customHeight="1" spans="1:4">
      <c r="A21" s="177"/>
      <c r="B21" s="178"/>
      <c r="C21" s="37" t="s">
        <v>143</v>
      </c>
      <c r="D21" s="91"/>
    </row>
    <row r="22" ht="16.5" customHeight="1" spans="1:4">
      <c r="A22" s="177"/>
      <c r="B22" s="178"/>
      <c r="C22" s="37" t="s">
        <v>144</v>
      </c>
      <c r="D22" s="91"/>
    </row>
    <row r="23" ht="16.5" customHeight="1" spans="1:4">
      <c r="A23" s="177"/>
      <c r="B23" s="178"/>
      <c r="C23" s="37" t="s">
        <v>145</v>
      </c>
      <c r="D23" s="91"/>
    </row>
    <row r="24" ht="16.5" customHeight="1" spans="1:4">
      <c r="A24" s="177"/>
      <c r="B24" s="178"/>
      <c r="C24" s="37" t="s">
        <v>146</v>
      </c>
      <c r="D24" s="91"/>
    </row>
    <row r="25" ht="16.5" customHeight="1" spans="1:4">
      <c r="A25" s="177"/>
      <c r="B25" s="178"/>
      <c r="C25" s="37" t="s">
        <v>147</v>
      </c>
      <c r="D25" s="91">
        <v>1800000</v>
      </c>
    </row>
    <row r="26" ht="16.5" customHeight="1" spans="1:4">
      <c r="A26" s="177"/>
      <c r="B26" s="178"/>
      <c r="C26" s="37" t="s">
        <v>148</v>
      </c>
      <c r="D26" s="91"/>
    </row>
    <row r="27" ht="16.5" customHeight="1" spans="1:4">
      <c r="A27" s="177"/>
      <c r="B27" s="178"/>
      <c r="C27" s="37" t="s">
        <v>149</v>
      </c>
      <c r="D27" s="91"/>
    </row>
    <row r="28" ht="16.5" customHeight="1" spans="1:4">
      <c r="A28" s="177"/>
      <c r="B28" s="178"/>
      <c r="C28" s="37" t="s">
        <v>150</v>
      </c>
      <c r="D28" s="91"/>
    </row>
    <row r="29" ht="16.5" customHeight="1" spans="1:4">
      <c r="A29" s="177"/>
      <c r="B29" s="178"/>
      <c r="C29" s="37" t="s">
        <v>151</v>
      </c>
      <c r="D29" s="91"/>
    </row>
    <row r="30" ht="16.5" customHeight="1" spans="1:4">
      <c r="A30" s="177"/>
      <c r="B30" s="178"/>
      <c r="C30" s="37" t="s">
        <v>152</v>
      </c>
      <c r="D30" s="91"/>
    </row>
    <row r="31" ht="16.5" customHeight="1" spans="1:4">
      <c r="A31" s="177"/>
      <c r="B31" s="178"/>
      <c r="C31" s="176" t="s">
        <v>153</v>
      </c>
      <c r="D31" s="91"/>
    </row>
    <row r="32" ht="16.5" customHeight="1" spans="1:4">
      <c r="A32" s="177"/>
      <c r="B32" s="178"/>
      <c r="C32" s="176" t="s">
        <v>154</v>
      </c>
      <c r="D32" s="91"/>
    </row>
    <row r="33" ht="16.5" customHeight="1" spans="1:4">
      <c r="A33" s="177"/>
      <c r="B33" s="178"/>
      <c r="C33" s="36" t="s">
        <v>155</v>
      </c>
      <c r="D33" s="179"/>
    </row>
    <row r="34" ht="15" customHeight="1" spans="1:4">
      <c r="A34" s="180" t="s">
        <v>45</v>
      </c>
      <c r="B34" s="181">
        <v>41983639</v>
      </c>
      <c r="C34" s="180" t="s">
        <v>46</v>
      </c>
      <c r="D34" s="181">
        <v>41983639</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tabSelected="1" topLeftCell="B1"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58"/>
      <c r="F1" s="159"/>
      <c r="G1" s="160"/>
    </row>
    <row r="2" ht="41.25" customHeight="1" spans="1:7">
      <c r="A2" s="161" t="str">
        <f>"2026"&amp;"年部门一般公共预算支出预算表（按功能科目分类）"</f>
        <v>2026年部门一般公共预算支出预算表（按功能科目分类）</v>
      </c>
      <c r="B2" s="161"/>
      <c r="C2" s="161"/>
      <c r="D2" s="161"/>
      <c r="E2" s="161"/>
      <c r="F2" s="161"/>
      <c r="G2" s="161"/>
    </row>
    <row r="3" ht="18" customHeight="1" spans="1:7">
      <c r="A3" s="4" t="str">
        <f>"单位名称："&amp;"昆明经济技术开发区第三小学"</f>
        <v>单位名称：昆明经济技术开发区第三小学</v>
      </c>
      <c r="F3" s="162"/>
      <c r="G3" s="163" t="s">
        <v>0</v>
      </c>
    </row>
    <row r="4" ht="20.25" customHeight="1" spans="1:7">
      <c r="A4" s="164" t="s">
        <v>156</v>
      </c>
      <c r="B4" s="164"/>
      <c r="C4" s="33" t="s">
        <v>49</v>
      </c>
      <c r="D4" s="33" t="s">
        <v>67</v>
      </c>
      <c r="E4" s="56"/>
      <c r="F4" s="56"/>
      <c r="G4" s="56" t="s">
        <v>68</v>
      </c>
    </row>
    <row r="5" ht="20.25" customHeight="1" spans="1:7">
      <c r="A5" s="165" t="s">
        <v>64</v>
      </c>
      <c r="B5" s="165" t="s">
        <v>65</v>
      </c>
      <c r="C5" s="56"/>
      <c r="D5" s="56" t="s">
        <v>51</v>
      </c>
      <c r="E5" s="56" t="s">
        <v>157</v>
      </c>
      <c r="F5" s="56" t="s">
        <v>158</v>
      </c>
      <c r="G5" s="56"/>
    </row>
    <row r="6" ht="15" customHeight="1" spans="1:7">
      <c r="A6" s="166" t="s">
        <v>74</v>
      </c>
      <c r="B6" s="166" t="s">
        <v>75</v>
      </c>
      <c r="C6" s="166" t="s">
        <v>76</v>
      </c>
      <c r="D6" s="166" t="s">
        <v>77</v>
      </c>
      <c r="E6" s="166" t="s">
        <v>78</v>
      </c>
      <c r="F6" s="166" t="s">
        <v>79</v>
      </c>
      <c r="G6" s="166" t="s">
        <v>80</v>
      </c>
    </row>
    <row r="7" ht="18" customHeight="1" spans="1:7">
      <c r="A7" s="36" t="s">
        <v>89</v>
      </c>
      <c r="B7" s="36" t="s">
        <v>90</v>
      </c>
      <c r="C7" s="167">
        <v>33761917</v>
      </c>
      <c r="D7" s="168">
        <v>28250862</v>
      </c>
      <c r="E7" s="168">
        <v>25391863</v>
      </c>
      <c r="F7" s="168">
        <v>2858999</v>
      </c>
      <c r="G7" s="168">
        <v>5511055</v>
      </c>
    </row>
    <row r="8" ht="18" customHeight="1" spans="1:7">
      <c r="A8" s="169" t="s">
        <v>91</v>
      </c>
      <c r="B8" s="169" t="s">
        <v>92</v>
      </c>
      <c r="C8" s="167">
        <v>33761917</v>
      </c>
      <c r="D8" s="168">
        <v>28250862</v>
      </c>
      <c r="E8" s="168">
        <v>25391863</v>
      </c>
      <c r="F8" s="168">
        <v>2858999</v>
      </c>
      <c r="G8" s="168">
        <v>5511055</v>
      </c>
    </row>
    <row r="9" ht="18" customHeight="1" spans="1:7">
      <c r="A9" s="170" t="s">
        <v>93</v>
      </c>
      <c r="B9" s="170" t="s">
        <v>94</v>
      </c>
      <c r="C9" s="167">
        <v>33761917</v>
      </c>
      <c r="D9" s="168">
        <v>28250862</v>
      </c>
      <c r="E9" s="168">
        <v>25391863</v>
      </c>
      <c r="F9" s="168">
        <v>2858999</v>
      </c>
      <c r="G9" s="168">
        <v>5511055</v>
      </c>
    </row>
    <row r="10" ht="18" customHeight="1" spans="1:7">
      <c r="A10" s="36" t="s">
        <v>97</v>
      </c>
      <c r="B10" s="36" t="s">
        <v>98</v>
      </c>
      <c r="C10" s="167">
        <v>4621722</v>
      </c>
      <c r="D10" s="168">
        <v>4603314</v>
      </c>
      <c r="E10" s="168">
        <v>4603314</v>
      </c>
      <c r="F10" s="168"/>
      <c r="G10" s="168">
        <v>18408</v>
      </c>
    </row>
    <row r="11" ht="18" customHeight="1" spans="1:7">
      <c r="A11" s="169" t="s">
        <v>99</v>
      </c>
      <c r="B11" s="169" t="s">
        <v>100</v>
      </c>
      <c r="C11" s="167">
        <v>4603314</v>
      </c>
      <c r="D11" s="168">
        <v>4603314</v>
      </c>
      <c r="E11" s="168">
        <v>4603314</v>
      </c>
      <c r="F11" s="168"/>
      <c r="G11" s="168"/>
    </row>
    <row r="12" ht="18" customHeight="1" spans="1:7">
      <c r="A12" s="170" t="s">
        <v>101</v>
      </c>
      <c r="B12" s="170" t="s">
        <v>102</v>
      </c>
      <c r="C12" s="167">
        <v>1603314</v>
      </c>
      <c r="D12" s="168">
        <v>1603314</v>
      </c>
      <c r="E12" s="168">
        <v>1603314</v>
      </c>
      <c r="F12" s="168"/>
      <c r="G12" s="168"/>
    </row>
    <row r="13" ht="18" customHeight="1" spans="1:7">
      <c r="A13" s="170" t="s">
        <v>103</v>
      </c>
      <c r="B13" s="170" t="s">
        <v>104</v>
      </c>
      <c r="C13" s="167">
        <v>2000000</v>
      </c>
      <c r="D13" s="168">
        <v>2000000</v>
      </c>
      <c r="E13" s="168">
        <v>2000000</v>
      </c>
      <c r="F13" s="168"/>
      <c r="G13" s="168"/>
    </row>
    <row r="14" ht="18" customHeight="1" spans="1:7">
      <c r="A14" s="170" t="s">
        <v>105</v>
      </c>
      <c r="B14" s="170" t="s">
        <v>106</v>
      </c>
      <c r="C14" s="167">
        <v>1000000</v>
      </c>
      <c r="D14" s="168">
        <v>1000000</v>
      </c>
      <c r="E14" s="168">
        <v>1000000</v>
      </c>
      <c r="F14" s="168"/>
      <c r="G14" s="168"/>
    </row>
    <row r="15" ht="18" customHeight="1" spans="1:7">
      <c r="A15" s="169" t="s">
        <v>107</v>
      </c>
      <c r="B15" s="169" t="s">
        <v>108</v>
      </c>
      <c r="C15" s="167">
        <v>18408</v>
      </c>
      <c r="D15" s="168"/>
      <c r="E15" s="168"/>
      <c r="F15" s="168"/>
      <c r="G15" s="168">
        <v>18408</v>
      </c>
    </row>
    <row r="16" ht="18" customHeight="1" spans="1:7">
      <c r="A16" s="170" t="s">
        <v>109</v>
      </c>
      <c r="B16" s="170" t="s">
        <v>110</v>
      </c>
      <c r="C16" s="167">
        <v>18408</v>
      </c>
      <c r="D16" s="168"/>
      <c r="E16" s="168"/>
      <c r="F16" s="168"/>
      <c r="G16" s="168">
        <v>18408</v>
      </c>
    </row>
    <row r="17" ht="18" customHeight="1" spans="1:7">
      <c r="A17" s="36" t="s">
        <v>111</v>
      </c>
      <c r="B17" s="36" t="s">
        <v>112</v>
      </c>
      <c r="C17" s="167">
        <v>1800000</v>
      </c>
      <c r="D17" s="168">
        <v>1800000</v>
      </c>
      <c r="E17" s="168">
        <v>1800000</v>
      </c>
      <c r="F17" s="168"/>
      <c r="G17" s="168"/>
    </row>
    <row r="18" ht="18" customHeight="1" spans="1:7">
      <c r="A18" s="169" t="s">
        <v>113</v>
      </c>
      <c r="B18" s="169" t="s">
        <v>114</v>
      </c>
      <c r="C18" s="167">
        <v>1800000</v>
      </c>
      <c r="D18" s="168">
        <v>1800000</v>
      </c>
      <c r="E18" s="168">
        <v>1800000</v>
      </c>
      <c r="F18" s="168"/>
      <c r="G18" s="168"/>
    </row>
    <row r="19" ht="18" customHeight="1" spans="1:7">
      <c r="A19" s="170" t="s">
        <v>115</v>
      </c>
      <c r="B19" s="170" t="s">
        <v>116</v>
      </c>
      <c r="C19" s="167">
        <v>1800000</v>
      </c>
      <c r="D19" s="168">
        <v>1800000</v>
      </c>
      <c r="E19" s="168">
        <v>1800000</v>
      </c>
      <c r="F19" s="168"/>
      <c r="G19" s="168"/>
    </row>
    <row r="20" ht="18" customHeight="1" spans="1:7">
      <c r="A20" s="36" t="s">
        <v>117</v>
      </c>
      <c r="B20" s="36" t="s">
        <v>118</v>
      </c>
      <c r="C20" s="167">
        <v>1800000</v>
      </c>
      <c r="D20" s="168">
        <v>1800000</v>
      </c>
      <c r="E20" s="168">
        <v>1800000</v>
      </c>
      <c r="F20" s="168"/>
      <c r="G20" s="168"/>
    </row>
    <row r="21" ht="18" customHeight="1" spans="1:7">
      <c r="A21" s="169" t="s">
        <v>119</v>
      </c>
      <c r="B21" s="169" t="s">
        <v>120</v>
      </c>
      <c r="C21" s="167">
        <v>1800000</v>
      </c>
      <c r="D21" s="168">
        <v>1800000</v>
      </c>
      <c r="E21" s="168">
        <v>1800000</v>
      </c>
      <c r="F21" s="168"/>
      <c r="G21" s="168"/>
    </row>
    <row r="22" ht="18" customHeight="1" spans="1:7">
      <c r="A22" s="170" t="s">
        <v>121</v>
      </c>
      <c r="B22" s="170" t="s">
        <v>122</v>
      </c>
      <c r="C22" s="167">
        <v>1800000</v>
      </c>
      <c r="D22" s="168">
        <v>1800000</v>
      </c>
      <c r="E22" s="168">
        <v>1800000</v>
      </c>
      <c r="F22" s="168"/>
      <c r="G22" s="168"/>
    </row>
    <row r="23" ht="18" customHeight="1" spans="1:7">
      <c r="A23" s="19" t="s">
        <v>159</v>
      </c>
      <c r="B23" s="19" t="s">
        <v>159</v>
      </c>
      <c r="C23" s="167">
        <v>41983639</v>
      </c>
      <c r="D23" s="168">
        <v>36454176</v>
      </c>
      <c r="E23" s="167">
        <v>33595177</v>
      </c>
      <c r="F23" s="167">
        <v>2858999</v>
      </c>
      <c r="G23" s="167">
        <v>5529463</v>
      </c>
    </row>
  </sheetData>
  <mergeCells count="7">
    <mergeCell ref="A2:G2"/>
    <mergeCell ref="A3:E3"/>
    <mergeCell ref="A4:B4"/>
    <mergeCell ref="D4:F4"/>
    <mergeCell ref="A23:B2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12"/>
  <sheetViews>
    <sheetView showGridLines="0" showZeros="0" tabSelected="1" workbookViewId="0">
      <selection activeCell="A1" sqref="A1:E1"/>
    </sheetView>
  </sheetViews>
  <sheetFormatPr defaultColWidth="8.57407407407407" defaultRowHeight="12.75" customHeight="1" outlineLevelCol="4"/>
  <cols>
    <col min="1" max="1" width="28.2777777777778" customWidth="1"/>
    <col min="2" max="2" width="21.8518518518519" customWidth="1"/>
    <col min="3" max="3" width="20.2777777777778" customWidth="1"/>
    <col min="4" max="4" width="26.5740740740741" customWidth="1"/>
    <col min="5" max="5" width="19.1388888888889" customWidth="1"/>
  </cols>
  <sheetData>
    <row r="1" ht="17.25" customHeight="1" spans="1:5">
      <c r="A1" s="148" t="s">
        <v>160</v>
      </c>
    </row>
    <row r="2" ht="41.25" customHeight="1" spans="1:5">
      <c r="A2" s="149" t="str">
        <f>"2026"&amp;"年部门“三公”经费财政拨款支出情况表"</f>
        <v>2026年部门“三公”经费财政拨款支出情况表</v>
      </c>
    </row>
    <row r="3" ht="21" customHeight="1" spans="1:5">
      <c r="A3" s="150" t="str">
        <f>"单位名称："&amp;"昆明经济技术开发区第三小学"</f>
        <v>单位名称：昆明经济技术开发区第三小学</v>
      </c>
      <c r="E3" s="148" t="s">
        <v>0</v>
      </c>
    </row>
    <row r="4" ht="20.25" customHeight="1" spans="1:5">
      <c r="A4" s="8" t="s">
        <v>161</v>
      </c>
      <c r="B4" s="8" t="s">
        <v>162</v>
      </c>
      <c r="C4" s="8" t="s">
        <v>163</v>
      </c>
      <c r="D4" s="109" t="s">
        <v>164</v>
      </c>
      <c r="E4" s="111"/>
    </row>
    <row r="5" ht="37.5" customHeight="1" spans="1:5">
      <c r="A5" s="151"/>
      <c r="B5" s="151"/>
      <c r="C5" s="151"/>
      <c r="D5" s="118" t="s">
        <v>165</v>
      </c>
      <c r="E5" s="118" t="s">
        <v>166</v>
      </c>
    </row>
    <row r="6" ht="17.25" customHeight="1" spans="1:5">
      <c r="A6" s="152" t="s">
        <v>49</v>
      </c>
      <c r="B6" s="21">
        <v>19600</v>
      </c>
      <c r="C6" s="21">
        <v>19600</v>
      </c>
      <c r="D6" s="21">
        <f t="shared" ref="D6:D11" si="0">B6-C6</f>
        <v>0</v>
      </c>
      <c r="E6" s="153">
        <f t="shared" ref="E6:E11" si="1">IF(C6=0,0,D6/C6)</f>
        <v>0</v>
      </c>
    </row>
    <row r="7" ht="17.25" customHeight="1" spans="1:5">
      <c r="A7" s="154" t="s">
        <v>167</v>
      </c>
      <c r="B7" s="21"/>
      <c r="C7" s="21"/>
      <c r="D7" s="21">
        <f t="shared" si="0"/>
        <v>0</v>
      </c>
      <c r="E7" s="153">
        <f t="shared" si="1"/>
        <v>0</v>
      </c>
    </row>
    <row r="8" ht="17.25" customHeight="1" spans="1:5">
      <c r="A8" s="154" t="s">
        <v>168</v>
      </c>
      <c r="B8" s="21"/>
      <c r="C8" s="21"/>
      <c r="D8" s="21">
        <f t="shared" si="0"/>
        <v>0</v>
      </c>
      <c r="E8" s="153">
        <f t="shared" si="1"/>
        <v>0</v>
      </c>
    </row>
    <row r="9" ht="17.25" customHeight="1" spans="1:5">
      <c r="A9" s="154" t="s">
        <v>169</v>
      </c>
      <c r="B9" s="21">
        <v>19600</v>
      </c>
      <c r="C9" s="21">
        <v>19600</v>
      </c>
      <c r="D9" s="21">
        <f t="shared" si="0"/>
        <v>0</v>
      </c>
      <c r="E9" s="153">
        <f t="shared" si="1"/>
        <v>0</v>
      </c>
    </row>
    <row r="10" ht="17.25" customHeight="1" spans="1:5">
      <c r="A10" s="154" t="s">
        <v>170</v>
      </c>
      <c r="B10" s="21">
        <v>19600</v>
      </c>
      <c r="C10" s="21">
        <v>19600</v>
      </c>
      <c r="D10" s="21">
        <f t="shared" si="0"/>
        <v>0</v>
      </c>
      <c r="E10" s="153">
        <f t="shared" si="1"/>
        <v>0</v>
      </c>
    </row>
    <row r="11" ht="17.25" customHeight="1" spans="1:5">
      <c r="A11" s="154" t="s">
        <v>171</v>
      </c>
      <c r="B11" s="21"/>
      <c r="C11" s="21"/>
      <c r="D11" s="21">
        <f t="shared" si="0"/>
        <v>0</v>
      </c>
      <c r="E11" s="153">
        <f t="shared" si="1"/>
        <v>0</v>
      </c>
    </row>
    <row r="12" ht="47.25" customHeight="1" spans="1:5">
      <c r="A12" s="155" t="s">
        <v>172</v>
      </c>
      <c r="B12" s="156"/>
      <c r="C12" s="156"/>
      <c r="D12" s="156"/>
      <c r="E12" s="157"/>
    </row>
  </sheetData>
  <mergeCells count="8">
    <mergeCell ref="A1:E1"/>
    <mergeCell ref="A2:E2"/>
    <mergeCell ref="A3:C3"/>
    <mergeCell ref="D4:E4"/>
    <mergeCell ref="A12:E12"/>
    <mergeCell ref="A4:A5"/>
    <mergeCell ref="B4:B5"/>
    <mergeCell ref="C4:C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8"/>
  <sheetViews>
    <sheetView showZeros="0" tabSelected="1" workbookViewId="0">
      <selection activeCell="A1" sqref="A1:E1"/>
    </sheetView>
  </sheetViews>
  <sheetFormatPr defaultColWidth="8.57407407407407" defaultRowHeight="12.75" customHeight="1" outlineLevelRow="7" outlineLevelCol="4"/>
  <cols>
    <col min="1" max="1" width="14.5740740740741" customWidth="1"/>
    <col min="2" max="2" width="33.4259259259259" customWidth="1"/>
    <col min="3" max="3" width="26.712962962963" customWidth="1"/>
    <col min="4" max="4" width="30.1388888888889" customWidth="1"/>
    <col min="5" max="5" width="30.8518518518519" customWidth="1"/>
  </cols>
  <sheetData>
    <row r="1" ht="17.25" customHeight="1" spans="1:5">
      <c r="A1" s="143"/>
    </row>
    <row r="2" ht="41.25" customHeight="1" spans="1:5">
      <c r="A2" s="94" t="str">
        <f>"2026"&amp;"年部门政府性基金预算支出预算表"</f>
        <v>2026年部门政府性基金预算支出预算表</v>
      </c>
    </row>
    <row r="3" ht="17.25" customHeight="1" spans="1:5">
      <c r="A3" s="95" t="str">
        <f>"单位名称："&amp;"昆明经济技术开发区第三小学"</f>
        <v>单位名称：昆明经济技术开发区第三小学</v>
      </c>
      <c r="C3" s="143"/>
      <c r="E3" s="144" t="s">
        <v>0</v>
      </c>
    </row>
    <row r="4" ht="21.75" customHeight="1" spans="1:5">
      <c r="A4" s="109" t="s">
        <v>156</v>
      </c>
      <c r="B4" s="111"/>
      <c r="C4" s="109" t="s">
        <v>173</v>
      </c>
      <c r="D4" s="110"/>
      <c r="E4" s="111"/>
    </row>
    <row r="5" ht="29.25" customHeight="1" spans="1:5">
      <c r="A5" s="145" t="s">
        <v>64</v>
      </c>
      <c r="B5" s="145" t="s">
        <v>65</v>
      </c>
      <c r="C5" s="118" t="s">
        <v>49</v>
      </c>
      <c r="D5" s="118" t="s">
        <v>67</v>
      </c>
      <c r="E5" s="118" t="s">
        <v>68</v>
      </c>
    </row>
    <row r="6" ht="15" customHeight="1" spans="1:5">
      <c r="A6" s="146">
        <v>1</v>
      </c>
      <c r="B6" s="146">
        <v>2</v>
      </c>
      <c r="C6" s="146">
        <v>3</v>
      </c>
      <c r="D6" s="146">
        <v>4</v>
      </c>
      <c r="E6" s="146">
        <v>5</v>
      </c>
    </row>
    <row r="7" ht="20.25" customHeight="1" spans="1:5">
      <c r="A7" s="25"/>
      <c r="B7" s="25"/>
      <c r="C7" s="21"/>
      <c r="D7" s="21"/>
      <c r="E7" s="21"/>
    </row>
    <row r="8" ht="18.75" customHeight="1" spans="1:5">
      <c r="A8" s="147" t="s">
        <v>49</v>
      </c>
      <c r="B8" s="147"/>
      <c r="C8" s="21"/>
      <c r="D8" s="21"/>
      <c r="E8" s="131"/>
    </row>
  </sheetData>
  <mergeCells count="6">
    <mergeCell ref="A1:E1"/>
    <mergeCell ref="A2:E2"/>
    <mergeCell ref="A3:B3"/>
    <mergeCell ref="A4:B4"/>
    <mergeCell ref="C4:E4"/>
    <mergeCell ref="A8:B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34"/>
  <sheetViews>
    <sheetView showGridLines="0" showZeros="0" tabSelected="1" workbookViewId="0">
      <selection activeCell="A1" sqref="A1"/>
    </sheetView>
  </sheetViews>
  <sheetFormatPr defaultColWidth="8.57407407407407" defaultRowHeight="12.75" customHeight="1"/>
  <cols>
    <col min="1" max="2" width="28.8518518518519" customWidth="1"/>
    <col min="3" max="3" width="28.712962962963" customWidth="1"/>
    <col min="4" max="6" width="20.5740740740741" customWidth="1"/>
    <col min="7" max="10" width="20.712962962963" customWidth="1"/>
    <col min="11" max="24" width="25.4259259259259" customWidth="1"/>
  </cols>
  <sheetData>
    <row r="1" ht="17.25" customHeight="1"/>
    <row r="2" ht="41.25" customHeight="1" spans="1:24">
      <c r="A2" s="134" t="str">
        <f>"2026"&amp;"年部门预算基本支出明细表"</f>
        <v>2026年部门预算基本支出明细表</v>
      </c>
      <c r="B2" s="134"/>
      <c r="C2" s="134"/>
      <c r="D2" s="134"/>
      <c r="E2" s="134"/>
      <c r="F2" s="134"/>
      <c r="G2" s="134"/>
      <c r="H2" s="134" t="s">
        <v>174</v>
      </c>
      <c r="I2" s="134"/>
      <c r="J2" s="134"/>
      <c r="K2" s="134"/>
      <c r="L2" s="134"/>
      <c r="M2" s="134"/>
      <c r="N2" s="134"/>
      <c r="O2" s="134"/>
      <c r="P2" s="134"/>
      <c r="Q2" s="134"/>
      <c r="R2" s="134"/>
      <c r="S2" s="134"/>
      <c r="T2" s="134"/>
      <c r="U2" s="134"/>
      <c r="V2" s="134"/>
      <c r="W2" s="134"/>
      <c r="X2" s="134"/>
    </row>
    <row r="3" ht="17.25" customHeight="1" spans="1:24">
      <c r="A3" s="135" t="str">
        <f>"单位名称："&amp;"昆明经济技术开发区第三小学"</f>
        <v>单位名称：昆明经济技术开发区第三小学</v>
      </c>
      <c r="M3" s="136"/>
      <c r="N3" s="136"/>
      <c r="O3" s="136"/>
      <c r="P3" s="136"/>
      <c r="Q3" s="136"/>
      <c r="R3" s="136"/>
      <c r="S3" s="136"/>
      <c r="T3" s="136"/>
      <c r="U3" s="136"/>
      <c r="V3" s="136"/>
      <c r="W3" s="136"/>
      <c r="X3" s="136" t="s">
        <v>0</v>
      </c>
    </row>
    <row r="4" ht="23.25" customHeight="1" spans="1:24">
      <c r="A4" s="137" t="s">
        <v>175</v>
      </c>
      <c r="B4" s="137" t="s">
        <v>176</v>
      </c>
      <c r="C4" s="137" t="s">
        <v>177</v>
      </c>
      <c r="D4" s="138" t="s">
        <v>178</v>
      </c>
      <c r="E4" s="138" t="s">
        <v>179</v>
      </c>
      <c r="F4" s="138" t="s">
        <v>180</v>
      </c>
      <c r="G4" s="138" t="s">
        <v>181</v>
      </c>
      <c r="H4" s="138" t="s">
        <v>182</v>
      </c>
      <c r="I4" s="138" t="s">
        <v>183</v>
      </c>
      <c r="J4" s="138" t="s">
        <v>184</v>
      </c>
      <c r="K4" s="139" t="s">
        <v>49</v>
      </c>
      <c r="L4" s="139" t="s">
        <v>185</v>
      </c>
      <c r="M4" s="139"/>
      <c r="N4" s="139"/>
      <c r="O4" s="139" t="s">
        <v>186</v>
      </c>
      <c r="P4" s="139"/>
      <c r="Q4" s="139"/>
      <c r="R4" s="138" t="s">
        <v>55</v>
      </c>
      <c r="S4" s="139" t="s">
        <v>56</v>
      </c>
      <c r="T4" s="139"/>
      <c r="U4" s="139"/>
      <c r="V4" s="139"/>
      <c r="W4" s="139"/>
      <c r="X4" s="139"/>
    </row>
    <row r="5" ht="41.25" customHeight="1" spans="1:24">
      <c r="A5" s="137"/>
      <c r="B5" s="137"/>
      <c r="C5" s="137"/>
      <c r="D5" s="138"/>
      <c r="E5" s="138"/>
      <c r="F5" s="138"/>
      <c r="G5" s="138"/>
      <c r="H5" s="138"/>
      <c r="I5" s="139"/>
      <c r="J5" s="139"/>
      <c r="K5" s="139"/>
      <c r="L5" s="139" t="s">
        <v>52</v>
      </c>
      <c r="M5" s="138" t="s">
        <v>53</v>
      </c>
      <c r="N5" s="138" t="s">
        <v>54</v>
      </c>
      <c r="O5" s="138" t="s">
        <v>52</v>
      </c>
      <c r="P5" s="138" t="s">
        <v>53</v>
      </c>
      <c r="Q5" s="138" t="s">
        <v>54</v>
      </c>
      <c r="R5" s="138"/>
      <c r="S5" s="138" t="s">
        <v>51</v>
      </c>
      <c r="T5" s="138" t="s">
        <v>57</v>
      </c>
      <c r="U5" s="139" t="s">
        <v>59</v>
      </c>
      <c r="V5" s="138" t="s">
        <v>60</v>
      </c>
      <c r="W5" s="138" t="s">
        <v>58</v>
      </c>
      <c r="X5" s="138" t="s">
        <v>61</v>
      </c>
    </row>
    <row r="6" ht="17.25" customHeight="1" spans="1:24">
      <c r="A6" s="140">
        <v>1</v>
      </c>
      <c r="B6" s="140">
        <v>2</v>
      </c>
      <c r="C6" s="140">
        <v>3</v>
      </c>
      <c r="D6" s="140">
        <v>4</v>
      </c>
      <c r="E6" s="140">
        <v>5</v>
      </c>
      <c r="F6" s="140">
        <v>6</v>
      </c>
      <c r="G6" s="140">
        <v>7</v>
      </c>
      <c r="H6" s="140">
        <v>8</v>
      </c>
      <c r="I6" s="140">
        <v>9</v>
      </c>
      <c r="J6" s="140">
        <v>10</v>
      </c>
      <c r="K6" s="140">
        <v>11</v>
      </c>
      <c r="L6" s="140">
        <v>12</v>
      </c>
      <c r="M6" s="140">
        <v>13</v>
      </c>
      <c r="N6" s="140">
        <v>14</v>
      </c>
      <c r="O6" s="140">
        <v>15</v>
      </c>
      <c r="P6" s="140">
        <v>16</v>
      </c>
      <c r="Q6" s="140">
        <v>17</v>
      </c>
      <c r="R6" s="140">
        <v>18</v>
      </c>
      <c r="S6" s="140">
        <v>19</v>
      </c>
      <c r="T6" s="140">
        <v>20</v>
      </c>
      <c r="U6" s="140">
        <v>21</v>
      </c>
      <c r="V6" s="140">
        <v>22</v>
      </c>
      <c r="W6" s="140">
        <v>23</v>
      </c>
      <c r="X6" s="140">
        <v>24</v>
      </c>
    </row>
    <row r="7" ht="19.5" customHeight="1" spans="1:24">
      <c r="A7" s="141" t="s">
        <v>187</v>
      </c>
      <c r="B7" s="141" t="s">
        <v>63</v>
      </c>
      <c r="C7" s="141" t="s">
        <v>188</v>
      </c>
      <c r="D7" s="141" t="s">
        <v>189</v>
      </c>
      <c r="E7" s="141" t="s">
        <v>101</v>
      </c>
      <c r="F7" s="141" t="s">
        <v>102</v>
      </c>
      <c r="G7" s="141" t="s">
        <v>190</v>
      </c>
      <c r="H7" s="141" t="s">
        <v>191</v>
      </c>
      <c r="I7" s="141" t="s">
        <v>192</v>
      </c>
      <c r="J7" s="141" t="s">
        <v>193</v>
      </c>
      <c r="K7" s="142">
        <v>1162800</v>
      </c>
      <c r="L7" s="142">
        <v>1162800</v>
      </c>
      <c r="M7" s="142"/>
      <c r="N7" s="142"/>
      <c r="O7" s="142"/>
      <c r="P7" s="142"/>
      <c r="Q7" s="142"/>
      <c r="R7" s="142"/>
      <c r="S7" s="142"/>
      <c r="T7" s="142"/>
      <c r="U7" s="142"/>
      <c r="V7" s="142"/>
      <c r="W7" s="142"/>
      <c r="X7" s="142"/>
    </row>
    <row r="8" ht="19.5" customHeight="1" spans="1:24">
      <c r="A8" s="141" t="s">
        <v>187</v>
      </c>
      <c r="B8" s="141" t="s">
        <v>63</v>
      </c>
      <c r="C8" s="141" t="s">
        <v>188</v>
      </c>
      <c r="D8" s="141" t="s">
        <v>194</v>
      </c>
      <c r="E8" s="141" t="s">
        <v>101</v>
      </c>
      <c r="F8" s="141" t="s">
        <v>102</v>
      </c>
      <c r="G8" s="141" t="s">
        <v>195</v>
      </c>
      <c r="H8" s="141" t="s">
        <v>194</v>
      </c>
      <c r="I8" s="141" t="s">
        <v>196</v>
      </c>
      <c r="J8" s="141" t="s">
        <v>197</v>
      </c>
      <c r="K8" s="142">
        <v>383040</v>
      </c>
      <c r="L8" s="142">
        <v>383040</v>
      </c>
      <c r="M8" s="142"/>
      <c r="N8" s="142"/>
      <c r="O8" s="142"/>
      <c r="P8" s="142"/>
      <c r="Q8" s="142"/>
      <c r="R8" s="142"/>
      <c r="S8" s="142"/>
      <c r="T8" s="142"/>
      <c r="U8" s="142"/>
      <c r="V8" s="142"/>
      <c r="W8" s="142"/>
      <c r="X8" s="142"/>
    </row>
    <row r="9" ht="19.5" customHeight="1" spans="1:24">
      <c r="A9" s="141" t="s">
        <v>187</v>
      </c>
      <c r="B9" s="141" t="s">
        <v>63</v>
      </c>
      <c r="C9" s="141" t="s">
        <v>188</v>
      </c>
      <c r="D9" s="141" t="s">
        <v>194</v>
      </c>
      <c r="E9" s="141" t="s">
        <v>101</v>
      </c>
      <c r="F9" s="141" t="s">
        <v>102</v>
      </c>
      <c r="G9" s="141" t="s">
        <v>195</v>
      </c>
      <c r="H9" s="141" t="s">
        <v>194</v>
      </c>
      <c r="I9" s="141" t="s">
        <v>196</v>
      </c>
      <c r="J9" s="141" t="s">
        <v>197</v>
      </c>
      <c r="K9" s="142">
        <v>57474</v>
      </c>
      <c r="L9" s="142">
        <v>57474</v>
      </c>
      <c r="M9" s="142"/>
      <c r="N9" s="142"/>
      <c r="O9" s="142"/>
      <c r="P9" s="142"/>
      <c r="Q9" s="142"/>
      <c r="R9" s="142"/>
      <c r="S9" s="142"/>
      <c r="T9" s="142"/>
      <c r="U9" s="142"/>
      <c r="V9" s="142"/>
      <c r="W9" s="142"/>
      <c r="X9" s="142"/>
    </row>
    <row r="10" ht="19.5" customHeight="1" spans="1:24">
      <c r="A10" s="141" t="s">
        <v>187</v>
      </c>
      <c r="B10" s="141" t="s">
        <v>63</v>
      </c>
      <c r="C10" s="141" t="s">
        <v>198</v>
      </c>
      <c r="D10" s="141" t="s">
        <v>199</v>
      </c>
      <c r="E10" s="141" t="s">
        <v>93</v>
      </c>
      <c r="F10" s="141" t="s">
        <v>94</v>
      </c>
      <c r="G10" s="141" t="s">
        <v>200</v>
      </c>
      <c r="H10" s="141" t="s">
        <v>201</v>
      </c>
      <c r="I10" s="141" t="s">
        <v>202</v>
      </c>
      <c r="J10" s="141" t="s">
        <v>203</v>
      </c>
      <c r="K10" s="142">
        <v>5383644</v>
      </c>
      <c r="L10" s="142">
        <v>5383644</v>
      </c>
      <c r="M10" s="142"/>
      <c r="N10" s="142"/>
      <c r="O10" s="142"/>
      <c r="P10" s="142"/>
      <c r="Q10" s="142"/>
      <c r="R10" s="142"/>
      <c r="S10" s="142"/>
      <c r="T10" s="142"/>
      <c r="U10" s="142"/>
      <c r="V10" s="142"/>
      <c r="W10" s="142"/>
      <c r="X10" s="142"/>
    </row>
    <row r="11" ht="19.5" customHeight="1" spans="1:24">
      <c r="A11" s="141" t="s">
        <v>187</v>
      </c>
      <c r="B11" s="141" t="s">
        <v>63</v>
      </c>
      <c r="C11" s="141" t="s">
        <v>198</v>
      </c>
      <c r="D11" s="141" t="s">
        <v>204</v>
      </c>
      <c r="E11" s="141" t="s">
        <v>93</v>
      </c>
      <c r="F11" s="141" t="s">
        <v>94</v>
      </c>
      <c r="G11" s="141" t="s">
        <v>205</v>
      </c>
      <c r="H11" s="141" t="s">
        <v>206</v>
      </c>
      <c r="I11" s="141" t="s">
        <v>202</v>
      </c>
      <c r="J11" s="141" t="s">
        <v>203</v>
      </c>
      <c r="K11" s="142">
        <v>7068</v>
      </c>
      <c r="L11" s="142">
        <v>7068</v>
      </c>
      <c r="M11" s="142"/>
      <c r="N11" s="142"/>
      <c r="O11" s="142"/>
      <c r="P11" s="142"/>
      <c r="Q11" s="142"/>
      <c r="R11" s="142"/>
      <c r="S11" s="142"/>
      <c r="T11" s="142"/>
      <c r="U11" s="142"/>
      <c r="V11" s="142"/>
      <c r="W11" s="142"/>
      <c r="X11" s="142"/>
    </row>
    <row r="12" ht="19.5" customHeight="1" spans="1:24">
      <c r="A12" s="141" t="s">
        <v>187</v>
      </c>
      <c r="B12" s="141" t="s">
        <v>63</v>
      </c>
      <c r="C12" s="141" t="s">
        <v>198</v>
      </c>
      <c r="D12" s="141" t="s">
        <v>207</v>
      </c>
      <c r="E12" s="141" t="s">
        <v>93</v>
      </c>
      <c r="F12" s="141" t="s">
        <v>94</v>
      </c>
      <c r="G12" s="141" t="s">
        <v>208</v>
      </c>
      <c r="H12" s="141" t="s">
        <v>209</v>
      </c>
      <c r="I12" s="141" t="s">
        <v>202</v>
      </c>
      <c r="J12" s="141" t="s">
        <v>203</v>
      </c>
      <c r="K12" s="142">
        <v>448637</v>
      </c>
      <c r="L12" s="142">
        <v>448637</v>
      </c>
      <c r="M12" s="142"/>
      <c r="N12" s="142"/>
      <c r="O12" s="142"/>
      <c r="P12" s="142"/>
      <c r="Q12" s="142"/>
      <c r="R12" s="142"/>
      <c r="S12" s="142"/>
      <c r="T12" s="142"/>
      <c r="U12" s="142"/>
      <c r="V12" s="142"/>
      <c r="W12" s="142"/>
      <c r="X12" s="142"/>
    </row>
    <row r="13" ht="19.5" customHeight="1" spans="1:24">
      <c r="A13" s="141" t="s">
        <v>187</v>
      </c>
      <c r="B13" s="141" t="s">
        <v>63</v>
      </c>
      <c r="C13" s="141" t="s">
        <v>198</v>
      </c>
      <c r="D13" s="141" t="s">
        <v>207</v>
      </c>
      <c r="E13" s="141" t="s">
        <v>93</v>
      </c>
      <c r="F13" s="141" t="s">
        <v>94</v>
      </c>
      <c r="G13" s="141" t="s">
        <v>208</v>
      </c>
      <c r="H13" s="141" t="s">
        <v>209</v>
      </c>
      <c r="I13" s="141" t="s">
        <v>202</v>
      </c>
      <c r="J13" s="141" t="s">
        <v>203</v>
      </c>
      <c r="K13" s="142">
        <v>30000</v>
      </c>
      <c r="L13" s="142">
        <v>30000</v>
      </c>
      <c r="M13" s="142"/>
      <c r="N13" s="142"/>
      <c r="O13" s="142"/>
      <c r="P13" s="142"/>
      <c r="Q13" s="142"/>
      <c r="R13" s="142"/>
      <c r="S13" s="142"/>
      <c r="T13" s="142"/>
      <c r="U13" s="142"/>
      <c r="V13" s="142"/>
      <c r="W13" s="142"/>
      <c r="X13" s="142"/>
    </row>
    <row r="14" ht="19.5" customHeight="1" spans="1:24">
      <c r="A14" s="141" t="s">
        <v>187</v>
      </c>
      <c r="B14" s="141" t="s">
        <v>63</v>
      </c>
      <c r="C14" s="141" t="s">
        <v>198</v>
      </c>
      <c r="D14" s="141" t="s">
        <v>210</v>
      </c>
      <c r="E14" s="141" t="s">
        <v>93</v>
      </c>
      <c r="F14" s="141" t="s">
        <v>94</v>
      </c>
      <c r="G14" s="141" t="s">
        <v>211</v>
      </c>
      <c r="H14" s="141" t="s">
        <v>210</v>
      </c>
      <c r="I14" s="141" t="s">
        <v>202</v>
      </c>
      <c r="J14" s="141" t="s">
        <v>203</v>
      </c>
      <c r="K14" s="142">
        <v>27132</v>
      </c>
      <c r="L14" s="142">
        <v>27132</v>
      </c>
      <c r="M14" s="142"/>
      <c r="N14" s="142"/>
      <c r="O14" s="142"/>
      <c r="P14" s="142"/>
      <c r="Q14" s="142"/>
      <c r="R14" s="142"/>
      <c r="S14" s="142"/>
      <c r="T14" s="142"/>
      <c r="U14" s="142"/>
      <c r="V14" s="142"/>
      <c r="W14" s="142"/>
      <c r="X14" s="142"/>
    </row>
    <row r="15" ht="19.5" customHeight="1" spans="1:24">
      <c r="A15" s="141" t="s">
        <v>187</v>
      </c>
      <c r="B15" s="141" t="s">
        <v>63</v>
      </c>
      <c r="C15" s="141" t="s">
        <v>198</v>
      </c>
      <c r="D15" s="141" t="s">
        <v>210</v>
      </c>
      <c r="E15" s="141" t="s">
        <v>93</v>
      </c>
      <c r="F15" s="141" t="s">
        <v>94</v>
      </c>
      <c r="G15" s="141" t="s">
        <v>211</v>
      </c>
      <c r="H15" s="141" t="s">
        <v>210</v>
      </c>
      <c r="I15" s="141" t="s">
        <v>202</v>
      </c>
      <c r="J15" s="141" t="s">
        <v>203</v>
      </c>
      <c r="K15" s="142">
        <v>3886632</v>
      </c>
      <c r="L15" s="142">
        <v>3886632</v>
      </c>
      <c r="M15" s="142"/>
      <c r="N15" s="142"/>
      <c r="O15" s="142"/>
      <c r="P15" s="142"/>
      <c r="Q15" s="142"/>
      <c r="R15" s="142"/>
      <c r="S15" s="142"/>
      <c r="T15" s="142"/>
      <c r="U15" s="142"/>
      <c r="V15" s="142"/>
      <c r="W15" s="142"/>
      <c r="X15" s="142"/>
    </row>
    <row r="16" ht="19.5" customHeight="1" spans="1:24">
      <c r="A16" s="141" t="s">
        <v>187</v>
      </c>
      <c r="B16" s="141" t="s">
        <v>63</v>
      </c>
      <c r="C16" s="141" t="s">
        <v>212</v>
      </c>
      <c r="D16" s="141" t="s">
        <v>213</v>
      </c>
      <c r="E16" s="141" t="s">
        <v>93</v>
      </c>
      <c r="F16" s="141" t="s">
        <v>94</v>
      </c>
      <c r="G16" s="141" t="s">
        <v>211</v>
      </c>
      <c r="H16" s="141" t="s">
        <v>210</v>
      </c>
      <c r="I16" s="141" t="s">
        <v>202</v>
      </c>
      <c r="J16" s="141" t="s">
        <v>203</v>
      </c>
      <c r="K16" s="142">
        <v>2600000</v>
      </c>
      <c r="L16" s="142">
        <v>2600000</v>
      </c>
      <c r="M16" s="142"/>
      <c r="N16" s="142"/>
      <c r="O16" s="142"/>
      <c r="P16" s="142"/>
      <c r="Q16" s="142"/>
      <c r="R16" s="142"/>
      <c r="S16" s="142"/>
      <c r="T16" s="142"/>
      <c r="U16" s="142"/>
      <c r="V16" s="142"/>
      <c r="W16" s="142"/>
      <c r="X16" s="142"/>
    </row>
    <row r="17" ht="19.5" customHeight="1" spans="1:24">
      <c r="A17" s="141" t="s">
        <v>187</v>
      </c>
      <c r="B17" s="141" t="s">
        <v>63</v>
      </c>
      <c r="C17" s="141" t="s">
        <v>214</v>
      </c>
      <c r="D17" s="141" t="s">
        <v>214</v>
      </c>
      <c r="E17" s="141" t="s">
        <v>93</v>
      </c>
      <c r="F17" s="141" t="s">
        <v>94</v>
      </c>
      <c r="G17" s="141" t="s">
        <v>215</v>
      </c>
      <c r="H17" s="141" t="s">
        <v>216</v>
      </c>
      <c r="I17" s="141" t="s">
        <v>217</v>
      </c>
      <c r="J17" s="141" t="s">
        <v>218</v>
      </c>
      <c r="K17" s="142">
        <v>1560000</v>
      </c>
      <c r="L17" s="142">
        <v>1560000</v>
      </c>
      <c r="M17" s="142"/>
      <c r="N17" s="142"/>
      <c r="O17" s="142"/>
      <c r="P17" s="142"/>
      <c r="Q17" s="142"/>
      <c r="R17" s="142"/>
      <c r="S17" s="142"/>
      <c r="T17" s="142"/>
      <c r="U17" s="142"/>
      <c r="V17" s="142"/>
      <c r="W17" s="142"/>
      <c r="X17" s="142"/>
    </row>
    <row r="18" ht="19.5" customHeight="1" spans="1:24">
      <c r="A18" s="141" t="s">
        <v>187</v>
      </c>
      <c r="B18" s="141" t="s">
        <v>63</v>
      </c>
      <c r="C18" s="141" t="s">
        <v>219</v>
      </c>
      <c r="D18" s="141" t="s">
        <v>220</v>
      </c>
      <c r="E18" s="141" t="s">
        <v>93</v>
      </c>
      <c r="F18" s="141" t="s">
        <v>94</v>
      </c>
      <c r="G18" s="141" t="s">
        <v>221</v>
      </c>
      <c r="H18" s="141" t="s">
        <v>222</v>
      </c>
      <c r="I18" s="141" t="s">
        <v>217</v>
      </c>
      <c r="J18" s="141" t="s">
        <v>218</v>
      </c>
      <c r="K18" s="142">
        <v>300000</v>
      </c>
      <c r="L18" s="142">
        <v>300000</v>
      </c>
      <c r="M18" s="142"/>
      <c r="N18" s="142"/>
      <c r="O18" s="142"/>
      <c r="P18" s="142"/>
      <c r="Q18" s="142"/>
      <c r="R18" s="142"/>
      <c r="S18" s="142"/>
      <c r="T18" s="142"/>
      <c r="U18" s="142"/>
      <c r="V18" s="142"/>
      <c r="W18" s="142"/>
      <c r="X18" s="142"/>
    </row>
    <row r="19" ht="19.5" customHeight="1" spans="1:24">
      <c r="A19" s="141" t="s">
        <v>187</v>
      </c>
      <c r="B19" s="141" t="s">
        <v>63</v>
      </c>
      <c r="C19" s="141" t="s">
        <v>223</v>
      </c>
      <c r="D19" s="141" t="s">
        <v>224</v>
      </c>
      <c r="E19" s="141" t="s">
        <v>93</v>
      </c>
      <c r="F19" s="141" t="s">
        <v>94</v>
      </c>
      <c r="G19" s="141" t="s">
        <v>225</v>
      </c>
      <c r="H19" s="141" t="s">
        <v>226</v>
      </c>
      <c r="I19" s="141" t="s">
        <v>202</v>
      </c>
      <c r="J19" s="141" t="s">
        <v>203</v>
      </c>
      <c r="K19" s="142">
        <v>2679999.96</v>
      </c>
      <c r="L19" s="142">
        <v>2679999.96</v>
      </c>
      <c r="M19" s="142"/>
      <c r="N19" s="142"/>
      <c r="O19" s="142"/>
      <c r="P19" s="142"/>
      <c r="Q19" s="142"/>
      <c r="R19" s="142"/>
      <c r="S19" s="142"/>
      <c r="T19" s="142"/>
      <c r="U19" s="142"/>
      <c r="V19" s="142"/>
      <c r="W19" s="142"/>
      <c r="X19" s="142"/>
    </row>
    <row r="20" ht="19.5" customHeight="1" spans="1:24">
      <c r="A20" s="141" t="s">
        <v>187</v>
      </c>
      <c r="B20" s="141" t="s">
        <v>63</v>
      </c>
      <c r="C20" s="141" t="s">
        <v>223</v>
      </c>
      <c r="D20" s="141" t="s">
        <v>227</v>
      </c>
      <c r="E20" s="141" t="s">
        <v>93</v>
      </c>
      <c r="F20" s="141" t="s">
        <v>94</v>
      </c>
      <c r="G20" s="141" t="s">
        <v>225</v>
      </c>
      <c r="H20" s="141" t="s">
        <v>226</v>
      </c>
      <c r="I20" s="141" t="s">
        <v>202</v>
      </c>
      <c r="J20" s="141" t="s">
        <v>203</v>
      </c>
      <c r="K20" s="142">
        <v>7418138.04</v>
      </c>
      <c r="L20" s="142">
        <v>7418138.04</v>
      </c>
      <c r="M20" s="142"/>
      <c r="N20" s="142"/>
      <c r="O20" s="142"/>
      <c r="P20" s="142"/>
      <c r="Q20" s="142"/>
      <c r="R20" s="142"/>
      <c r="S20" s="142"/>
      <c r="T20" s="142"/>
      <c r="U20" s="142"/>
      <c r="V20" s="142"/>
      <c r="W20" s="142"/>
      <c r="X20" s="142"/>
    </row>
    <row r="21" ht="19.5" customHeight="1" spans="1:24">
      <c r="A21" s="141" t="s">
        <v>187</v>
      </c>
      <c r="B21" s="141" t="s">
        <v>63</v>
      </c>
      <c r="C21" s="141" t="s">
        <v>228</v>
      </c>
      <c r="D21" s="141" t="s">
        <v>229</v>
      </c>
      <c r="E21" s="141" t="s">
        <v>103</v>
      </c>
      <c r="F21" s="141" t="s">
        <v>104</v>
      </c>
      <c r="G21" s="141" t="s">
        <v>230</v>
      </c>
      <c r="H21" s="141" t="s">
        <v>231</v>
      </c>
      <c r="I21" s="141" t="s">
        <v>202</v>
      </c>
      <c r="J21" s="141" t="s">
        <v>203</v>
      </c>
      <c r="K21" s="142">
        <v>2000000</v>
      </c>
      <c r="L21" s="142">
        <v>2000000</v>
      </c>
      <c r="M21" s="142"/>
      <c r="N21" s="142"/>
      <c r="O21" s="142"/>
      <c r="P21" s="142"/>
      <c r="Q21" s="142"/>
      <c r="R21" s="142"/>
      <c r="S21" s="142"/>
      <c r="T21" s="142"/>
      <c r="U21" s="142"/>
      <c r="V21" s="142"/>
      <c r="W21" s="142"/>
      <c r="X21" s="142"/>
    </row>
    <row r="22" ht="19.5" customHeight="1" spans="1:24">
      <c r="A22" s="141" t="s">
        <v>187</v>
      </c>
      <c r="B22" s="141" t="s">
        <v>63</v>
      </c>
      <c r="C22" s="141" t="s">
        <v>228</v>
      </c>
      <c r="D22" s="141" t="s">
        <v>232</v>
      </c>
      <c r="E22" s="141" t="s">
        <v>105</v>
      </c>
      <c r="F22" s="141" t="s">
        <v>106</v>
      </c>
      <c r="G22" s="141" t="s">
        <v>233</v>
      </c>
      <c r="H22" s="141" t="s">
        <v>232</v>
      </c>
      <c r="I22" s="141" t="s">
        <v>202</v>
      </c>
      <c r="J22" s="141" t="s">
        <v>203</v>
      </c>
      <c r="K22" s="142">
        <v>1000000</v>
      </c>
      <c r="L22" s="142">
        <v>1000000</v>
      </c>
      <c r="M22" s="142"/>
      <c r="N22" s="142"/>
      <c r="O22" s="142"/>
      <c r="P22" s="142"/>
      <c r="Q22" s="142"/>
      <c r="R22" s="142"/>
      <c r="S22" s="142"/>
      <c r="T22" s="142"/>
      <c r="U22" s="142"/>
      <c r="V22" s="142"/>
      <c r="W22" s="142"/>
      <c r="X22" s="142"/>
    </row>
    <row r="23" ht="19.5" customHeight="1" spans="1:24">
      <c r="A23" s="141" t="s">
        <v>187</v>
      </c>
      <c r="B23" s="141" t="s">
        <v>63</v>
      </c>
      <c r="C23" s="141" t="s">
        <v>228</v>
      </c>
      <c r="D23" s="141" t="s">
        <v>234</v>
      </c>
      <c r="E23" s="141" t="s">
        <v>115</v>
      </c>
      <c r="F23" s="141" t="s">
        <v>116</v>
      </c>
      <c r="G23" s="141" t="s">
        <v>235</v>
      </c>
      <c r="H23" s="141" t="s">
        <v>234</v>
      </c>
      <c r="I23" s="141" t="s">
        <v>202</v>
      </c>
      <c r="J23" s="141" t="s">
        <v>203</v>
      </c>
      <c r="K23" s="142">
        <v>1800000</v>
      </c>
      <c r="L23" s="142">
        <v>1800000</v>
      </c>
      <c r="M23" s="142"/>
      <c r="N23" s="142"/>
      <c r="O23" s="142"/>
      <c r="P23" s="142"/>
      <c r="Q23" s="142"/>
      <c r="R23" s="142"/>
      <c r="S23" s="142"/>
      <c r="T23" s="142"/>
      <c r="U23" s="142"/>
      <c r="V23" s="142"/>
      <c r="W23" s="142"/>
      <c r="X23" s="142"/>
    </row>
    <row r="24" ht="19.5" customHeight="1" spans="1:24">
      <c r="A24" s="141" t="s">
        <v>187</v>
      </c>
      <c r="B24" s="141" t="s">
        <v>63</v>
      </c>
      <c r="C24" s="141" t="s">
        <v>228</v>
      </c>
      <c r="D24" s="141" t="s">
        <v>236</v>
      </c>
      <c r="E24" s="141" t="s">
        <v>93</v>
      </c>
      <c r="F24" s="141" t="s">
        <v>94</v>
      </c>
      <c r="G24" s="141" t="s">
        <v>237</v>
      </c>
      <c r="H24" s="141" t="s">
        <v>238</v>
      </c>
      <c r="I24" s="141" t="s">
        <v>202</v>
      </c>
      <c r="J24" s="141" t="s">
        <v>203</v>
      </c>
      <c r="K24" s="142">
        <v>60000</v>
      </c>
      <c r="L24" s="142">
        <v>60000</v>
      </c>
      <c r="M24" s="142"/>
      <c r="N24" s="142"/>
      <c r="O24" s="142"/>
      <c r="P24" s="142"/>
      <c r="Q24" s="142"/>
      <c r="R24" s="142"/>
      <c r="S24" s="142"/>
      <c r="T24" s="142"/>
      <c r="U24" s="142"/>
      <c r="V24" s="142"/>
      <c r="W24" s="142"/>
      <c r="X24" s="142"/>
    </row>
    <row r="25" ht="19.5" customHeight="1" spans="1:24">
      <c r="A25" s="141" t="s">
        <v>187</v>
      </c>
      <c r="B25" s="141" t="s">
        <v>63</v>
      </c>
      <c r="C25" s="141" t="s">
        <v>228</v>
      </c>
      <c r="D25" s="141" t="s">
        <v>239</v>
      </c>
      <c r="E25" s="141" t="s">
        <v>93</v>
      </c>
      <c r="F25" s="141" t="s">
        <v>94</v>
      </c>
      <c r="G25" s="141" t="s">
        <v>237</v>
      </c>
      <c r="H25" s="141" t="s">
        <v>238</v>
      </c>
      <c r="I25" s="141" t="s">
        <v>202</v>
      </c>
      <c r="J25" s="141" t="s">
        <v>203</v>
      </c>
      <c r="K25" s="142">
        <v>60000</v>
      </c>
      <c r="L25" s="142">
        <v>60000</v>
      </c>
      <c r="M25" s="142"/>
      <c r="N25" s="142"/>
      <c r="O25" s="142"/>
      <c r="P25" s="142"/>
      <c r="Q25" s="142"/>
      <c r="R25" s="142"/>
      <c r="S25" s="142"/>
      <c r="T25" s="142"/>
      <c r="U25" s="142"/>
      <c r="V25" s="142"/>
      <c r="W25" s="142"/>
      <c r="X25" s="142"/>
    </row>
    <row r="26" ht="19.5" customHeight="1" spans="1:24">
      <c r="A26" s="141" t="s">
        <v>187</v>
      </c>
      <c r="B26" s="141" t="s">
        <v>63</v>
      </c>
      <c r="C26" s="141" t="s">
        <v>240</v>
      </c>
      <c r="D26" s="141" t="s">
        <v>240</v>
      </c>
      <c r="E26" s="141" t="s">
        <v>93</v>
      </c>
      <c r="F26" s="141" t="s">
        <v>94</v>
      </c>
      <c r="G26" s="141" t="s">
        <v>211</v>
      </c>
      <c r="H26" s="141" t="s">
        <v>210</v>
      </c>
      <c r="I26" s="141" t="s">
        <v>202</v>
      </c>
      <c r="J26" s="141" t="s">
        <v>203</v>
      </c>
      <c r="K26" s="142">
        <v>1800000</v>
      </c>
      <c r="L26" s="142">
        <v>1800000</v>
      </c>
      <c r="M26" s="142"/>
      <c r="N26" s="142"/>
      <c r="O26" s="142"/>
      <c r="P26" s="142"/>
      <c r="Q26" s="142"/>
      <c r="R26" s="142"/>
      <c r="S26" s="142"/>
      <c r="T26" s="142"/>
      <c r="U26" s="142"/>
      <c r="V26" s="142"/>
      <c r="W26" s="142"/>
      <c r="X26" s="142"/>
    </row>
    <row r="27" ht="19.5" customHeight="1" spans="1:24">
      <c r="A27" s="141" t="s">
        <v>187</v>
      </c>
      <c r="B27" s="141" t="s">
        <v>63</v>
      </c>
      <c r="C27" s="141" t="s">
        <v>241</v>
      </c>
      <c r="D27" s="141" t="s">
        <v>241</v>
      </c>
      <c r="E27" s="141" t="s">
        <v>93</v>
      </c>
      <c r="F27" s="141" t="s">
        <v>94</v>
      </c>
      <c r="G27" s="141" t="s">
        <v>242</v>
      </c>
      <c r="H27" s="141" t="s">
        <v>241</v>
      </c>
      <c r="I27" s="141" t="s">
        <v>217</v>
      </c>
      <c r="J27" s="141" t="s">
        <v>218</v>
      </c>
      <c r="K27" s="142">
        <v>313824</v>
      </c>
      <c r="L27" s="142">
        <v>313824</v>
      </c>
      <c r="M27" s="142"/>
      <c r="N27" s="142"/>
      <c r="O27" s="142"/>
      <c r="P27" s="142"/>
      <c r="Q27" s="142"/>
      <c r="R27" s="142"/>
      <c r="S27" s="142"/>
      <c r="T27" s="142"/>
      <c r="U27" s="142"/>
      <c r="V27" s="142"/>
      <c r="W27" s="142"/>
      <c r="X27" s="142"/>
    </row>
    <row r="28" ht="19.5" customHeight="1" spans="1:24">
      <c r="A28" s="141" t="s">
        <v>187</v>
      </c>
      <c r="B28" s="141" t="s">
        <v>63</v>
      </c>
      <c r="C28" s="141" t="s">
        <v>243</v>
      </c>
      <c r="D28" s="141" t="s">
        <v>243</v>
      </c>
      <c r="E28" s="141" t="s">
        <v>93</v>
      </c>
      <c r="F28" s="141" t="s">
        <v>94</v>
      </c>
      <c r="G28" s="141" t="s">
        <v>211</v>
      </c>
      <c r="H28" s="141" t="s">
        <v>210</v>
      </c>
      <c r="I28" s="141" t="s">
        <v>202</v>
      </c>
      <c r="J28" s="141" t="s">
        <v>203</v>
      </c>
      <c r="K28" s="142">
        <v>990612</v>
      </c>
      <c r="L28" s="142">
        <v>990612</v>
      </c>
      <c r="M28" s="142"/>
      <c r="N28" s="142"/>
      <c r="O28" s="142"/>
      <c r="P28" s="142"/>
      <c r="Q28" s="142"/>
      <c r="R28" s="142"/>
      <c r="S28" s="142"/>
      <c r="T28" s="142"/>
      <c r="U28" s="142"/>
      <c r="V28" s="142"/>
      <c r="W28" s="142"/>
      <c r="X28" s="142"/>
    </row>
    <row r="29" ht="19.5" customHeight="1" spans="1:24">
      <c r="A29" s="141" t="s">
        <v>187</v>
      </c>
      <c r="B29" s="141" t="s">
        <v>63</v>
      </c>
      <c r="C29" s="141" t="s">
        <v>244</v>
      </c>
      <c r="D29" s="141" t="s">
        <v>244</v>
      </c>
      <c r="E29" s="141" t="s">
        <v>93</v>
      </c>
      <c r="F29" s="141" t="s">
        <v>94</v>
      </c>
      <c r="G29" s="141" t="s">
        <v>221</v>
      </c>
      <c r="H29" s="141" t="s">
        <v>222</v>
      </c>
      <c r="I29" s="141" t="s">
        <v>217</v>
      </c>
      <c r="J29" s="141" t="s">
        <v>218</v>
      </c>
      <c r="K29" s="142">
        <v>171000</v>
      </c>
      <c r="L29" s="142">
        <v>171000</v>
      </c>
      <c r="M29" s="142"/>
      <c r="N29" s="142"/>
      <c r="O29" s="142"/>
      <c r="P29" s="142"/>
      <c r="Q29" s="142"/>
      <c r="R29" s="142"/>
      <c r="S29" s="142"/>
      <c r="T29" s="142"/>
      <c r="U29" s="142"/>
      <c r="V29" s="142"/>
      <c r="W29" s="142"/>
      <c r="X29" s="142"/>
    </row>
    <row r="30" ht="19.5" customHeight="1" spans="1:24">
      <c r="A30" s="141" t="s">
        <v>187</v>
      </c>
      <c r="B30" s="141" t="s">
        <v>63</v>
      </c>
      <c r="C30" s="141" t="s">
        <v>245</v>
      </c>
      <c r="D30" s="141" t="s">
        <v>245</v>
      </c>
      <c r="E30" s="141" t="s">
        <v>93</v>
      </c>
      <c r="F30" s="141" t="s">
        <v>94</v>
      </c>
      <c r="G30" s="141" t="s">
        <v>221</v>
      </c>
      <c r="H30" s="141" t="s">
        <v>222</v>
      </c>
      <c r="I30" s="141" t="s">
        <v>217</v>
      </c>
      <c r="J30" s="141" t="s">
        <v>218</v>
      </c>
      <c r="K30" s="142">
        <v>346212</v>
      </c>
      <c r="L30" s="142">
        <v>346212</v>
      </c>
      <c r="M30" s="142"/>
      <c r="N30" s="142"/>
      <c r="O30" s="142"/>
      <c r="P30" s="142"/>
      <c r="Q30" s="142"/>
      <c r="R30" s="142"/>
      <c r="S30" s="142"/>
      <c r="T30" s="142"/>
      <c r="U30" s="142"/>
      <c r="V30" s="142"/>
      <c r="W30" s="142"/>
      <c r="X30" s="142"/>
    </row>
    <row r="31" ht="19.5" customHeight="1" spans="1:24">
      <c r="A31" s="141" t="s">
        <v>187</v>
      </c>
      <c r="B31" s="141" t="s">
        <v>63</v>
      </c>
      <c r="C31" s="141" t="s">
        <v>246</v>
      </c>
      <c r="D31" s="141" t="s">
        <v>246</v>
      </c>
      <c r="E31" s="141" t="s">
        <v>93</v>
      </c>
      <c r="F31" s="141" t="s">
        <v>94</v>
      </c>
      <c r="G31" s="141" t="s">
        <v>242</v>
      </c>
      <c r="H31" s="141" t="s">
        <v>241</v>
      </c>
      <c r="I31" s="141" t="s">
        <v>217</v>
      </c>
      <c r="J31" s="141" t="s">
        <v>218</v>
      </c>
      <c r="K31" s="142">
        <v>148363</v>
      </c>
      <c r="L31" s="142">
        <v>148363</v>
      </c>
      <c r="M31" s="142"/>
      <c r="N31" s="142"/>
      <c r="O31" s="142"/>
      <c r="P31" s="142"/>
      <c r="Q31" s="142"/>
      <c r="R31" s="142"/>
      <c r="S31" s="142"/>
      <c r="T31" s="142"/>
      <c r="U31" s="142"/>
      <c r="V31" s="142"/>
      <c r="W31" s="142"/>
      <c r="X31" s="142"/>
    </row>
    <row r="32" ht="19.5" customHeight="1" spans="1:24">
      <c r="A32" s="141" t="s">
        <v>187</v>
      </c>
      <c r="B32" s="141" t="s">
        <v>63</v>
      </c>
      <c r="C32" s="141" t="s">
        <v>247</v>
      </c>
      <c r="D32" s="141" t="s">
        <v>248</v>
      </c>
      <c r="E32" s="141" t="s">
        <v>93</v>
      </c>
      <c r="F32" s="141" t="s">
        <v>94</v>
      </c>
      <c r="G32" s="141" t="s">
        <v>249</v>
      </c>
      <c r="H32" s="141" t="s">
        <v>250</v>
      </c>
      <c r="I32" s="141" t="s">
        <v>217</v>
      </c>
      <c r="J32" s="141" t="s">
        <v>218</v>
      </c>
      <c r="K32" s="142">
        <v>19600</v>
      </c>
      <c r="L32" s="142">
        <v>19600</v>
      </c>
      <c r="M32" s="142"/>
      <c r="N32" s="142"/>
      <c r="O32" s="142"/>
      <c r="P32" s="142"/>
      <c r="Q32" s="142"/>
      <c r="R32" s="142"/>
      <c r="S32" s="142"/>
      <c r="T32" s="142"/>
      <c r="U32" s="142"/>
      <c r="V32" s="142"/>
      <c r="W32" s="142"/>
      <c r="X32" s="142"/>
    </row>
    <row r="33" ht="19.5" customHeight="1" spans="1:24">
      <c r="A33" s="141" t="s">
        <v>187</v>
      </c>
      <c r="B33" s="141" t="s">
        <v>63</v>
      </c>
      <c r="C33" s="141" t="s">
        <v>122</v>
      </c>
      <c r="D33" s="141" t="s">
        <v>122</v>
      </c>
      <c r="E33" s="141" t="s">
        <v>121</v>
      </c>
      <c r="F33" s="141" t="s">
        <v>122</v>
      </c>
      <c r="G33" s="141" t="s">
        <v>251</v>
      </c>
      <c r="H33" s="141" t="s">
        <v>122</v>
      </c>
      <c r="I33" s="141" t="s">
        <v>202</v>
      </c>
      <c r="J33" s="141" t="s">
        <v>203</v>
      </c>
      <c r="K33" s="142">
        <v>1800000</v>
      </c>
      <c r="L33" s="142">
        <v>1800000</v>
      </c>
      <c r="M33" s="142"/>
      <c r="N33" s="142"/>
      <c r="O33" s="142"/>
      <c r="P33" s="142"/>
      <c r="Q33" s="142"/>
      <c r="R33" s="142"/>
      <c r="S33" s="142"/>
      <c r="T33" s="142"/>
      <c r="U33" s="142"/>
      <c r="V33" s="142"/>
      <c r="W33" s="142"/>
      <c r="X33" s="142"/>
    </row>
    <row r="34" ht="19.5" customHeight="1" spans="1:24">
      <c r="A34" s="140" t="s">
        <v>49</v>
      </c>
      <c r="B34" s="140"/>
      <c r="C34" s="140"/>
      <c r="D34" s="140"/>
      <c r="E34" s="140"/>
      <c r="F34" s="140"/>
      <c r="G34" s="140"/>
      <c r="H34" s="140"/>
      <c r="I34" s="140"/>
      <c r="J34" s="140"/>
      <c r="K34" s="142">
        <v>36454176</v>
      </c>
      <c r="L34" s="142">
        <v>36454176</v>
      </c>
      <c r="M34" s="142"/>
      <c r="N34" s="142"/>
      <c r="O34" s="142"/>
      <c r="P34" s="142"/>
      <c r="Q34" s="142"/>
      <c r="R34" s="142"/>
      <c r="S34" s="142"/>
      <c r="T34" s="142"/>
      <c r="U34" s="142"/>
      <c r="V34" s="142"/>
      <c r="W34" s="142"/>
      <c r="X34" s="142"/>
    </row>
  </sheetData>
  <mergeCells count="19">
    <mergeCell ref="H1:X1"/>
    <mergeCell ref="A2:X2"/>
    <mergeCell ref="A3:C3"/>
    <mergeCell ref="L4:N4"/>
    <mergeCell ref="O4:Q4"/>
    <mergeCell ref="S4:X4"/>
    <mergeCell ref="A34:J34"/>
    <mergeCell ref="A4:A5"/>
    <mergeCell ref="B4:B5"/>
    <mergeCell ref="C4:C5"/>
    <mergeCell ref="D4:D5"/>
    <mergeCell ref="E4:E5"/>
    <mergeCell ref="F4:F5"/>
    <mergeCell ref="G4:G5"/>
    <mergeCell ref="H4:H5"/>
    <mergeCell ref="I4:I5"/>
    <mergeCell ref="J4:J5"/>
    <mergeCell ref="K4:K5"/>
    <mergeCell ref="R4:R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AA35"/>
  <sheetViews>
    <sheetView showZeros="0" tabSelected="1" workbookViewId="0">
      <selection activeCell="A1" sqref="A1"/>
    </sheetView>
  </sheetViews>
  <sheetFormatPr defaultColWidth="12.2777777777778" defaultRowHeight="12.75" customHeight="1"/>
  <cols>
    <col min="1" max="2" width="22.712962962963" customWidth="1"/>
    <col min="3" max="3" width="24.4259259259259" customWidth="1"/>
    <col min="4" max="4" width="23.5740740740741" customWidth="1"/>
    <col min="5" max="5" width="24.4259259259259" customWidth="1"/>
    <col min="6" max="6" width="22.712962962963" customWidth="1"/>
    <col min="7" max="13" width="29.5740740740741" customWidth="1"/>
    <col min="14" max="14" width="20.1388888888889" customWidth="1"/>
    <col min="15" max="15" width="15.2777777777778" customWidth="1"/>
    <col min="18" max="19" width="14" customWidth="1"/>
  </cols>
  <sheetData>
    <row r="1" ht="17.25" customHeight="1" spans="1:27">
      <c r="A1" s="92"/>
      <c r="H1" s="93"/>
      <c r="I1" s="93"/>
      <c r="J1" s="93"/>
      <c r="K1" s="93"/>
      <c r="L1" s="93"/>
      <c r="M1" s="93"/>
      <c r="N1" s="93"/>
      <c r="O1" s="93"/>
      <c r="P1" s="93"/>
      <c r="Q1" s="93"/>
      <c r="R1" s="93"/>
      <c r="S1" s="93"/>
      <c r="T1" s="93"/>
      <c r="U1" s="93"/>
      <c r="V1" s="93"/>
      <c r="W1" s="93"/>
      <c r="Y1" s="93"/>
      <c r="Z1" s="124"/>
      <c r="AA1" s="93"/>
    </row>
    <row r="2" ht="41.25" customHeight="1" spans="1:27">
      <c r="A2" s="94" t="str">
        <f>"2026"&amp;"年部门预算项目支出明细表（一）"</f>
        <v>2026年部门预算项目支出明细表（一）</v>
      </c>
    </row>
    <row r="3" ht="17.25" customHeight="1" spans="1:27">
      <c r="A3" s="95" t="str">
        <f>"单位名称："&amp;"昆明经济技术开发区第三小学"</f>
        <v>单位名称：昆明经济技术开发区第三小学</v>
      </c>
      <c r="AA3" s="125" t="s">
        <v>0</v>
      </c>
    </row>
    <row r="4" ht="24" customHeight="1" spans="1:27">
      <c r="A4" s="118" t="s">
        <v>175</v>
      </c>
      <c r="B4" s="33" t="s">
        <v>176</v>
      </c>
      <c r="C4" s="33" t="s">
        <v>252</v>
      </c>
      <c r="D4" s="118" t="s">
        <v>177</v>
      </c>
      <c r="E4" s="33" t="s">
        <v>253</v>
      </c>
      <c r="F4" s="118" t="s">
        <v>254</v>
      </c>
      <c r="G4" s="33" t="s">
        <v>178</v>
      </c>
      <c r="H4" s="118" t="s">
        <v>179</v>
      </c>
      <c r="I4" s="118" t="s">
        <v>180</v>
      </c>
      <c r="J4" s="118" t="s">
        <v>255</v>
      </c>
      <c r="K4" s="118" t="s">
        <v>256</v>
      </c>
      <c r="L4" s="118" t="s">
        <v>183</v>
      </c>
      <c r="M4" s="118" t="s">
        <v>184</v>
      </c>
      <c r="N4" s="33" t="s">
        <v>49</v>
      </c>
      <c r="O4" s="33" t="s">
        <v>185</v>
      </c>
      <c r="P4" s="33"/>
      <c r="Q4" s="33"/>
      <c r="R4" s="33" t="s">
        <v>186</v>
      </c>
      <c r="S4" s="33"/>
      <c r="T4" s="33"/>
      <c r="U4" s="118" t="s">
        <v>55</v>
      </c>
      <c r="V4" s="33" t="s">
        <v>56</v>
      </c>
      <c r="W4" s="33"/>
      <c r="X4" s="33"/>
      <c r="Y4" s="33"/>
      <c r="Z4" s="33"/>
      <c r="AA4" s="33"/>
    </row>
    <row r="5" ht="39.75" customHeight="1" spans="1:27">
      <c r="A5" s="126"/>
      <c r="B5" s="127"/>
      <c r="C5" s="127"/>
      <c r="D5" s="128"/>
      <c r="E5" s="128"/>
      <c r="F5" s="128"/>
      <c r="G5" s="128"/>
      <c r="H5" s="126"/>
      <c r="I5" s="126"/>
      <c r="J5" s="126"/>
      <c r="K5" s="126"/>
      <c r="L5" s="126"/>
      <c r="M5" s="126"/>
      <c r="N5" s="33"/>
      <c r="O5" s="33" t="s">
        <v>52</v>
      </c>
      <c r="P5" s="118" t="s">
        <v>53</v>
      </c>
      <c r="Q5" s="118" t="s">
        <v>54</v>
      </c>
      <c r="R5" s="118" t="s">
        <v>52</v>
      </c>
      <c r="S5" s="118" t="s">
        <v>53</v>
      </c>
      <c r="T5" s="118" t="s">
        <v>54</v>
      </c>
      <c r="U5" s="129"/>
      <c r="V5" s="118" t="s">
        <v>51</v>
      </c>
      <c r="W5" s="118" t="s">
        <v>57</v>
      </c>
      <c r="X5" s="33" t="s">
        <v>59</v>
      </c>
      <c r="Y5" s="118" t="s">
        <v>60</v>
      </c>
      <c r="Z5" s="118" t="s">
        <v>58</v>
      </c>
      <c r="AA5" s="118" t="s">
        <v>61</v>
      </c>
    </row>
    <row r="6" ht="17.25" customHeight="1" spans="1:27">
      <c r="A6" s="130" t="s">
        <v>74</v>
      </c>
      <c r="B6" s="130" t="s">
        <v>75</v>
      </c>
      <c r="C6" s="130" t="s">
        <v>76</v>
      </c>
      <c r="D6" s="130" t="s">
        <v>77</v>
      </c>
      <c r="E6" s="130" t="s">
        <v>78</v>
      </c>
      <c r="F6" s="130" t="s">
        <v>79</v>
      </c>
      <c r="G6" s="130" t="s">
        <v>80</v>
      </c>
      <c r="H6" s="130" t="s">
        <v>81</v>
      </c>
      <c r="I6" s="130" t="s">
        <v>82</v>
      </c>
      <c r="J6" s="130" t="s">
        <v>83</v>
      </c>
      <c r="K6" s="130" t="s">
        <v>84</v>
      </c>
      <c r="L6" s="130" t="s">
        <v>85</v>
      </c>
      <c r="M6" s="130" t="s">
        <v>86</v>
      </c>
      <c r="N6" s="130" t="s">
        <v>87</v>
      </c>
      <c r="O6" s="130" t="s">
        <v>88</v>
      </c>
      <c r="P6" s="130" t="s">
        <v>257</v>
      </c>
      <c r="Q6" s="130" t="s">
        <v>258</v>
      </c>
      <c r="R6" s="130" t="s">
        <v>259</v>
      </c>
      <c r="S6" s="130" t="s">
        <v>260</v>
      </c>
      <c r="T6" s="130" t="s">
        <v>261</v>
      </c>
      <c r="U6" s="130" t="s">
        <v>262</v>
      </c>
      <c r="V6" s="130" t="s">
        <v>263</v>
      </c>
      <c r="W6" s="130" t="s">
        <v>264</v>
      </c>
      <c r="X6" s="130" t="s">
        <v>265</v>
      </c>
      <c r="Y6" s="130" t="s">
        <v>266</v>
      </c>
      <c r="Z6" s="130" t="s">
        <v>267</v>
      </c>
      <c r="AA6" s="130" t="s">
        <v>268</v>
      </c>
    </row>
    <row r="7" ht="19.5" customHeight="1" spans="1:27">
      <c r="A7" s="22" t="s">
        <v>187</v>
      </c>
      <c r="B7" s="23" t="s">
        <v>63</v>
      </c>
      <c r="C7" s="22" t="s">
        <v>269</v>
      </c>
      <c r="D7" s="23" t="s">
        <v>270</v>
      </c>
      <c r="E7" s="23" t="s">
        <v>271</v>
      </c>
      <c r="F7" s="23" t="s">
        <v>272</v>
      </c>
      <c r="G7" s="23" t="s">
        <v>270</v>
      </c>
      <c r="H7" s="22" t="s">
        <v>93</v>
      </c>
      <c r="I7" s="22" t="s">
        <v>94</v>
      </c>
      <c r="J7" s="22" t="s">
        <v>273</v>
      </c>
      <c r="K7" s="22" t="s">
        <v>274</v>
      </c>
      <c r="L7" s="22" t="s">
        <v>217</v>
      </c>
      <c r="M7" s="22" t="s">
        <v>218</v>
      </c>
      <c r="N7" s="131">
        <v>737600</v>
      </c>
      <c r="O7" s="131">
        <v>737600</v>
      </c>
      <c r="P7" s="131"/>
      <c r="Q7" s="131"/>
      <c r="R7" s="131"/>
      <c r="S7" s="131"/>
      <c r="T7" s="131"/>
      <c r="U7" s="131"/>
      <c r="V7" s="131"/>
      <c r="W7" s="131"/>
      <c r="X7" s="131"/>
      <c r="Y7" s="131"/>
      <c r="Z7" s="131"/>
      <c r="AA7" s="131"/>
    </row>
    <row r="8" ht="19.5" customHeight="1" spans="1:27">
      <c r="A8" s="22" t="s">
        <v>187</v>
      </c>
      <c r="B8" s="23" t="s">
        <v>63</v>
      </c>
      <c r="C8" s="22" t="s">
        <v>269</v>
      </c>
      <c r="D8" s="23" t="s">
        <v>275</v>
      </c>
      <c r="E8" s="23" t="s">
        <v>271</v>
      </c>
      <c r="F8" s="23" t="s">
        <v>272</v>
      </c>
      <c r="G8" s="23" t="s">
        <v>275</v>
      </c>
      <c r="H8" s="22" t="s">
        <v>93</v>
      </c>
      <c r="I8" s="22" t="s">
        <v>94</v>
      </c>
      <c r="J8" s="22" t="s">
        <v>276</v>
      </c>
      <c r="K8" s="22" t="s">
        <v>277</v>
      </c>
      <c r="L8" s="22" t="s">
        <v>217</v>
      </c>
      <c r="M8" s="22" t="s">
        <v>218</v>
      </c>
      <c r="N8" s="131">
        <v>953280</v>
      </c>
      <c r="O8" s="131">
        <v>953280</v>
      </c>
      <c r="P8" s="131"/>
      <c r="Q8" s="131"/>
      <c r="R8" s="131"/>
      <c r="S8" s="131"/>
      <c r="T8" s="131"/>
      <c r="U8" s="131"/>
      <c r="V8" s="131"/>
      <c r="W8" s="131"/>
      <c r="X8" s="131"/>
      <c r="Y8" s="131"/>
      <c r="Z8" s="131"/>
      <c r="AA8" s="131"/>
    </row>
    <row r="9" ht="19.5" customHeight="1" spans="1:27">
      <c r="A9" s="22" t="s">
        <v>187</v>
      </c>
      <c r="B9" s="23" t="s">
        <v>63</v>
      </c>
      <c r="C9" s="22" t="s">
        <v>269</v>
      </c>
      <c r="D9" s="23" t="s">
        <v>278</v>
      </c>
      <c r="E9" s="23" t="s">
        <v>271</v>
      </c>
      <c r="F9" s="23" t="s">
        <v>272</v>
      </c>
      <c r="G9" s="23" t="s">
        <v>278</v>
      </c>
      <c r="H9" s="22" t="s">
        <v>93</v>
      </c>
      <c r="I9" s="22" t="s">
        <v>94</v>
      </c>
      <c r="J9" s="22" t="s">
        <v>215</v>
      </c>
      <c r="K9" s="22" t="s">
        <v>216</v>
      </c>
      <c r="L9" s="22" t="s">
        <v>217</v>
      </c>
      <c r="M9" s="22" t="s">
        <v>218</v>
      </c>
      <c r="N9" s="131">
        <v>1742500</v>
      </c>
      <c r="O9" s="131">
        <v>1742500</v>
      </c>
      <c r="P9" s="131"/>
      <c r="Q9" s="131"/>
      <c r="R9" s="131"/>
      <c r="S9" s="131"/>
      <c r="T9" s="131"/>
      <c r="U9" s="131"/>
      <c r="V9" s="131"/>
      <c r="W9" s="131"/>
      <c r="X9" s="131"/>
      <c r="Y9" s="131"/>
      <c r="Z9" s="131"/>
      <c r="AA9" s="131"/>
    </row>
    <row r="10" ht="19.5" customHeight="1" spans="1:27">
      <c r="A10" s="22" t="s">
        <v>187</v>
      </c>
      <c r="B10" s="23" t="s">
        <v>63</v>
      </c>
      <c r="C10" s="22" t="s">
        <v>269</v>
      </c>
      <c r="D10" s="23" t="s">
        <v>279</v>
      </c>
      <c r="E10" s="23" t="s">
        <v>271</v>
      </c>
      <c r="F10" s="23" t="s">
        <v>272</v>
      </c>
      <c r="G10" s="23" t="s">
        <v>279</v>
      </c>
      <c r="H10" s="22" t="s">
        <v>93</v>
      </c>
      <c r="I10" s="22" t="s">
        <v>94</v>
      </c>
      <c r="J10" s="22" t="s">
        <v>276</v>
      </c>
      <c r="K10" s="22" t="s">
        <v>277</v>
      </c>
      <c r="L10" s="22" t="s">
        <v>217</v>
      </c>
      <c r="M10" s="22" t="s">
        <v>218</v>
      </c>
      <c r="N10" s="131">
        <v>143500</v>
      </c>
      <c r="O10" s="131">
        <v>143500</v>
      </c>
      <c r="P10" s="131"/>
      <c r="Q10" s="131"/>
      <c r="R10" s="131"/>
      <c r="S10" s="131"/>
      <c r="T10" s="131"/>
      <c r="U10" s="131"/>
      <c r="V10" s="131"/>
      <c r="W10" s="131"/>
      <c r="X10" s="131"/>
      <c r="Y10" s="131"/>
      <c r="Z10" s="131"/>
      <c r="AA10" s="131"/>
    </row>
    <row r="11" ht="19.5" customHeight="1" spans="1:27">
      <c r="A11" s="22" t="s">
        <v>187</v>
      </c>
      <c r="B11" s="23" t="s">
        <v>63</v>
      </c>
      <c r="C11" s="22" t="s">
        <v>269</v>
      </c>
      <c r="D11" s="23" t="s">
        <v>280</v>
      </c>
      <c r="E11" s="23" t="s">
        <v>271</v>
      </c>
      <c r="F11" s="23" t="s">
        <v>272</v>
      </c>
      <c r="G11" s="23" t="s">
        <v>280</v>
      </c>
      <c r="H11" s="22" t="s">
        <v>95</v>
      </c>
      <c r="I11" s="22" t="s">
        <v>96</v>
      </c>
      <c r="J11" s="22" t="s">
        <v>281</v>
      </c>
      <c r="K11" s="22" t="s">
        <v>282</v>
      </c>
      <c r="L11" s="22" t="s">
        <v>283</v>
      </c>
      <c r="M11" s="22" t="s">
        <v>284</v>
      </c>
      <c r="N11" s="131">
        <v>310000</v>
      </c>
      <c r="O11" s="131"/>
      <c r="P11" s="131"/>
      <c r="Q11" s="131"/>
      <c r="R11" s="131"/>
      <c r="S11" s="131"/>
      <c r="T11" s="131"/>
      <c r="U11" s="131"/>
      <c r="V11" s="131">
        <v>310000</v>
      </c>
      <c r="W11" s="131"/>
      <c r="X11" s="131"/>
      <c r="Y11" s="131"/>
      <c r="Z11" s="131"/>
      <c r="AA11" s="131">
        <v>310000</v>
      </c>
    </row>
    <row r="12" ht="19.5" customHeight="1" spans="1:27">
      <c r="A12" s="22" t="s">
        <v>187</v>
      </c>
      <c r="B12" s="23" t="s">
        <v>63</v>
      </c>
      <c r="C12" s="22" t="s">
        <v>269</v>
      </c>
      <c r="D12" s="23" t="s">
        <v>285</v>
      </c>
      <c r="E12" s="23" t="s">
        <v>271</v>
      </c>
      <c r="F12" s="23" t="s">
        <v>272</v>
      </c>
      <c r="G12" s="23" t="s">
        <v>285</v>
      </c>
      <c r="H12" s="22" t="s">
        <v>95</v>
      </c>
      <c r="I12" s="22" t="s">
        <v>96</v>
      </c>
      <c r="J12" s="22" t="s">
        <v>286</v>
      </c>
      <c r="K12" s="22" t="s">
        <v>287</v>
      </c>
      <c r="L12" s="22" t="s">
        <v>217</v>
      </c>
      <c r="M12" s="22" t="s">
        <v>218</v>
      </c>
      <c r="N12" s="131">
        <v>500000</v>
      </c>
      <c r="O12" s="131"/>
      <c r="P12" s="131"/>
      <c r="Q12" s="131"/>
      <c r="R12" s="131"/>
      <c r="S12" s="131"/>
      <c r="T12" s="131"/>
      <c r="U12" s="131"/>
      <c r="V12" s="131">
        <v>500000</v>
      </c>
      <c r="W12" s="131"/>
      <c r="X12" s="131"/>
      <c r="Y12" s="131"/>
      <c r="Z12" s="131"/>
      <c r="AA12" s="131">
        <v>500000</v>
      </c>
    </row>
    <row r="13" ht="19.5" customHeight="1" spans="1:27">
      <c r="A13" s="22" t="s">
        <v>187</v>
      </c>
      <c r="B13" s="23" t="s">
        <v>63</v>
      </c>
      <c r="C13" s="22" t="s">
        <v>269</v>
      </c>
      <c r="D13" s="23" t="s">
        <v>285</v>
      </c>
      <c r="E13" s="23" t="s">
        <v>271</v>
      </c>
      <c r="F13" s="23" t="s">
        <v>272</v>
      </c>
      <c r="G13" s="23" t="s">
        <v>285</v>
      </c>
      <c r="H13" s="22" t="s">
        <v>95</v>
      </c>
      <c r="I13" s="22" t="s">
        <v>96</v>
      </c>
      <c r="J13" s="22" t="s">
        <v>281</v>
      </c>
      <c r="K13" s="22" t="s">
        <v>282</v>
      </c>
      <c r="L13" s="22" t="s">
        <v>283</v>
      </c>
      <c r="M13" s="22" t="s">
        <v>284</v>
      </c>
      <c r="N13" s="131">
        <v>1000000</v>
      </c>
      <c r="O13" s="131"/>
      <c r="P13" s="131"/>
      <c r="Q13" s="131"/>
      <c r="R13" s="131"/>
      <c r="S13" s="131"/>
      <c r="T13" s="131"/>
      <c r="U13" s="131"/>
      <c r="V13" s="131">
        <v>1000000</v>
      </c>
      <c r="W13" s="131"/>
      <c r="X13" s="131"/>
      <c r="Y13" s="131"/>
      <c r="Z13" s="131"/>
      <c r="AA13" s="131">
        <v>1000000</v>
      </c>
    </row>
    <row r="14" ht="19.5" customHeight="1" spans="1:27">
      <c r="A14" s="22" t="s">
        <v>187</v>
      </c>
      <c r="B14" s="23" t="s">
        <v>63</v>
      </c>
      <c r="C14" s="22" t="s">
        <v>269</v>
      </c>
      <c r="D14" s="23" t="s">
        <v>285</v>
      </c>
      <c r="E14" s="23" t="s">
        <v>271</v>
      </c>
      <c r="F14" s="23" t="s">
        <v>272</v>
      </c>
      <c r="G14" s="23" t="s">
        <v>285</v>
      </c>
      <c r="H14" s="22" t="s">
        <v>95</v>
      </c>
      <c r="I14" s="22" t="s">
        <v>96</v>
      </c>
      <c r="J14" s="22" t="s">
        <v>288</v>
      </c>
      <c r="K14" s="22" t="s">
        <v>289</v>
      </c>
      <c r="L14" s="22" t="s">
        <v>217</v>
      </c>
      <c r="M14" s="22" t="s">
        <v>218</v>
      </c>
      <c r="N14" s="131">
        <v>50000</v>
      </c>
      <c r="O14" s="131"/>
      <c r="P14" s="131"/>
      <c r="Q14" s="131"/>
      <c r="R14" s="131"/>
      <c r="S14" s="131"/>
      <c r="T14" s="131"/>
      <c r="U14" s="131"/>
      <c r="V14" s="131">
        <v>50000</v>
      </c>
      <c r="W14" s="131"/>
      <c r="X14" s="131"/>
      <c r="Y14" s="131"/>
      <c r="Z14" s="131"/>
      <c r="AA14" s="131">
        <v>50000</v>
      </c>
    </row>
    <row r="15" ht="19.5" customHeight="1" spans="1:27">
      <c r="A15" s="22" t="s">
        <v>187</v>
      </c>
      <c r="B15" s="23" t="s">
        <v>63</v>
      </c>
      <c r="C15" s="22" t="s">
        <v>269</v>
      </c>
      <c r="D15" s="23" t="s">
        <v>285</v>
      </c>
      <c r="E15" s="23" t="s">
        <v>271</v>
      </c>
      <c r="F15" s="23" t="s">
        <v>272</v>
      </c>
      <c r="G15" s="23" t="s">
        <v>285</v>
      </c>
      <c r="H15" s="22" t="s">
        <v>95</v>
      </c>
      <c r="I15" s="22" t="s">
        <v>96</v>
      </c>
      <c r="J15" s="22" t="s">
        <v>276</v>
      </c>
      <c r="K15" s="22" t="s">
        <v>277</v>
      </c>
      <c r="L15" s="22" t="s">
        <v>217</v>
      </c>
      <c r="M15" s="22" t="s">
        <v>218</v>
      </c>
      <c r="N15" s="131">
        <v>1150000</v>
      </c>
      <c r="O15" s="131"/>
      <c r="P15" s="131"/>
      <c r="Q15" s="131"/>
      <c r="R15" s="131"/>
      <c r="S15" s="131"/>
      <c r="T15" s="131"/>
      <c r="U15" s="131"/>
      <c r="V15" s="131">
        <v>1150000</v>
      </c>
      <c r="W15" s="131"/>
      <c r="X15" s="131"/>
      <c r="Y15" s="131"/>
      <c r="Z15" s="131"/>
      <c r="AA15" s="131">
        <v>1150000</v>
      </c>
    </row>
    <row r="16" ht="19.5" customHeight="1" spans="1:27">
      <c r="A16" s="22" t="s">
        <v>187</v>
      </c>
      <c r="B16" s="23" t="s">
        <v>63</v>
      </c>
      <c r="C16" s="22" t="s">
        <v>269</v>
      </c>
      <c r="D16" s="23" t="s">
        <v>285</v>
      </c>
      <c r="E16" s="23" t="s">
        <v>271</v>
      </c>
      <c r="F16" s="23" t="s">
        <v>272</v>
      </c>
      <c r="G16" s="23" t="s">
        <v>285</v>
      </c>
      <c r="H16" s="22" t="s">
        <v>95</v>
      </c>
      <c r="I16" s="22" t="s">
        <v>96</v>
      </c>
      <c r="J16" s="22" t="s">
        <v>190</v>
      </c>
      <c r="K16" s="22" t="s">
        <v>191</v>
      </c>
      <c r="L16" s="22" t="s">
        <v>192</v>
      </c>
      <c r="M16" s="22" t="s">
        <v>193</v>
      </c>
      <c r="N16" s="131">
        <v>1000000</v>
      </c>
      <c r="O16" s="131"/>
      <c r="P16" s="131"/>
      <c r="Q16" s="131"/>
      <c r="R16" s="131"/>
      <c r="S16" s="131"/>
      <c r="T16" s="131"/>
      <c r="U16" s="131"/>
      <c r="V16" s="131">
        <v>1000000</v>
      </c>
      <c r="W16" s="131"/>
      <c r="X16" s="131"/>
      <c r="Y16" s="131"/>
      <c r="Z16" s="131"/>
      <c r="AA16" s="131">
        <v>1000000</v>
      </c>
    </row>
    <row r="17" ht="19.5" customHeight="1" spans="1:27">
      <c r="A17" s="22" t="s">
        <v>187</v>
      </c>
      <c r="B17" s="23" t="s">
        <v>63</v>
      </c>
      <c r="C17" s="22" t="s">
        <v>269</v>
      </c>
      <c r="D17" s="23" t="s">
        <v>285</v>
      </c>
      <c r="E17" s="23" t="s">
        <v>271</v>
      </c>
      <c r="F17" s="23" t="s">
        <v>272</v>
      </c>
      <c r="G17" s="23" t="s">
        <v>285</v>
      </c>
      <c r="H17" s="22" t="s">
        <v>95</v>
      </c>
      <c r="I17" s="22" t="s">
        <v>96</v>
      </c>
      <c r="J17" s="22" t="s">
        <v>290</v>
      </c>
      <c r="K17" s="22" t="s">
        <v>291</v>
      </c>
      <c r="L17" s="22" t="s">
        <v>217</v>
      </c>
      <c r="M17" s="22" t="s">
        <v>218</v>
      </c>
      <c r="N17" s="131">
        <v>300000</v>
      </c>
      <c r="O17" s="131"/>
      <c r="P17" s="131"/>
      <c r="Q17" s="131"/>
      <c r="R17" s="131"/>
      <c r="S17" s="131"/>
      <c r="T17" s="131"/>
      <c r="U17" s="131"/>
      <c r="V17" s="131">
        <v>300000</v>
      </c>
      <c r="W17" s="131"/>
      <c r="X17" s="131"/>
      <c r="Y17" s="131"/>
      <c r="Z17" s="131"/>
      <c r="AA17" s="131">
        <v>300000</v>
      </c>
    </row>
    <row r="18" ht="19.5" customHeight="1" spans="1:27">
      <c r="A18" s="22" t="s">
        <v>187</v>
      </c>
      <c r="B18" s="23" t="s">
        <v>63</v>
      </c>
      <c r="C18" s="22" t="s">
        <v>269</v>
      </c>
      <c r="D18" s="23" t="s">
        <v>285</v>
      </c>
      <c r="E18" s="23" t="s">
        <v>271</v>
      </c>
      <c r="F18" s="23" t="s">
        <v>272</v>
      </c>
      <c r="G18" s="23" t="s">
        <v>285</v>
      </c>
      <c r="H18" s="22" t="s">
        <v>95</v>
      </c>
      <c r="I18" s="22" t="s">
        <v>96</v>
      </c>
      <c r="J18" s="22" t="s">
        <v>215</v>
      </c>
      <c r="K18" s="22" t="s">
        <v>216</v>
      </c>
      <c r="L18" s="22" t="s">
        <v>217</v>
      </c>
      <c r="M18" s="22" t="s">
        <v>218</v>
      </c>
      <c r="N18" s="131">
        <v>2500000</v>
      </c>
      <c r="O18" s="131"/>
      <c r="P18" s="131"/>
      <c r="Q18" s="131"/>
      <c r="R18" s="131"/>
      <c r="S18" s="131"/>
      <c r="T18" s="131"/>
      <c r="U18" s="131"/>
      <c r="V18" s="131">
        <v>2500000</v>
      </c>
      <c r="W18" s="131"/>
      <c r="X18" s="131"/>
      <c r="Y18" s="131"/>
      <c r="Z18" s="131"/>
      <c r="AA18" s="131">
        <v>2500000</v>
      </c>
    </row>
    <row r="19" ht="19.5" customHeight="1" spans="1:27">
      <c r="A19" s="22" t="s">
        <v>187</v>
      </c>
      <c r="B19" s="23" t="s">
        <v>63</v>
      </c>
      <c r="C19" s="22" t="s">
        <v>269</v>
      </c>
      <c r="D19" s="23" t="s">
        <v>285</v>
      </c>
      <c r="E19" s="23" t="s">
        <v>271</v>
      </c>
      <c r="F19" s="23" t="s">
        <v>272</v>
      </c>
      <c r="G19" s="23" t="s">
        <v>285</v>
      </c>
      <c r="H19" s="22" t="s">
        <v>95</v>
      </c>
      <c r="I19" s="22" t="s">
        <v>96</v>
      </c>
      <c r="J19" s="22" t="s">
        <v>292</v>
      </c>
      <c r="K19" s="22" t="s">
        <v>293</v>
      </c>
      <c r="L19" s="22" t="s">
        <v>217</v>
      </c>
      <c r="M19" s="22" t="s">
        <v>218</v>
      </c>
      <c r="N19" s="131">
        <v>300000</v>
      </c>
      <c r="O19" s="131"/>
      <c r="P19" s="131"/>
      <c r="Q19" s="131"/>
      <c r="R19" s="131"/>
      <c r="S19" s="131"/>
      <c r="T19" s="131"/>
      <c r="U19" s="131"/>
      <c r="V19" s="131">
        <v>300000</v>
      </c>
      <c r="W19" s="131"/>
      <c r="X19" s="131"/>
      <c r="Y19" s="131"/>
      <c r="Z19" s="131"/>
      <c r="AA19" s="131">
        <v>300000</v>
      </c>
    </row>
    <row r="20" ht="19.5" customHeight="1" spans="1:27">
      <c r="A20" s="22" t="s">
        <v>187</v>
      </c>
      <c r="B20" s="23" t="s">
        <v>63</v>
      </c>
      <c r="C20" s="22" t="s">
        <v>269</v>
      </c>
      <c r="D20" s="23" t="s">
        <v>285</v>
      </c>
      <c r="E20" s="23" t="s">
        <v>271</v>
      </c>
      <c r="F20" s="23" t="s">
        <v>272</v>
      </c>
      <c r="G20" s="23" t="s">
        <v>285</v>
      </c>
      <c r="H20" s="22" t="s">
        <v>95</v>
      </c>
      <c r="I20" s="22" t="s">
        <v>96</v>
      </c>
      <c r="J20" s="22" t="s">
        <v>294</v>
      </c>
      <c r="K20" s="22" t="s">
        <v>295</v>
      </c>
      <c r="L20" s="22" t="s">
        <v>217</v>
      </c>
      <c r="M20" s="22" t="s">
        <v>218</v>
      </c>
      <c r="N20" s="131">
        <v>400000</v>
      </c>
      <c r="O20" s="131"/>
      <c r="P20" s="131"/>
      <c r="Q20" s="131"/>
      <c r="R20" s="131"/>
      <c r="S20" s="131"/>
      <c r="T20" s="131"/>
      <c r="U20" s="131"/>
      <c r="V20" s="131">
        <v>400000</v>
      </c>
      <c r="W20" s="131"/>
      <c r="X20" s="131"/>
      <c r="Y20" s="131"/>
      <c r="Z20" s="131"/>
      <c r="AA20" s="131">
        <v>400000</v>
      </c>
    </row>
    <row r="21" ht="19.5" customHeight="1" spans="1:27">
      <c r="A21" s="22" t="s">
        <v>187</v>
      </c>
      <c r="B21" s="23" t="s">
        <v>63</v>
      </c>
      <c r="C21" s="22" t="s">
        <v>269</v>
      </c>
      <c r="D21" s="23" t="s">
        <v>285</v>
      </c>
      <c r="E21" s="23" t="s">
        <v>271</v>
      </c>
      <c r="F21" s="23" t="s">
        <v>272</v>
      </c>
      <c r="G21" s="23" t="s">
        <v>285</v>
      </c>
      <c r="H21" s="22" t="s">
        <v>95</v>
      </c>
      <c r="I21" s="22" t="s">
        <v>96</v>
      </c>
      <c r="J21" s="22" t="s">
        <v>296</v>
      </c>
      <c r="K21" s="22" t="s">
        <v>297</v>
      </c>
      <c r="L21" s="22" t="s">
        <v>217</v>
      </c>
      <c r="M21" s="22" t="s">
        <v>218</v>
      </c>
      <c r="N21" s="131">
        <v>500000</v>
      </c>
      <c r="O21" s="131"/>
      <c r="P21" s="131"/>
      <c r="Q21" s="131"/>
      <c r="R21" s="131"/>
      <c r="S21" s="131"/>
      <c r="T21" s="131"/>
      <c r="U21" s="131"/>
      <c r="V21" s="131">
        <v>500000</v>
      </c>
      <c r="W21" s="131"/>
      <c r="X21" s="131"/>
      <c r="Y21" s="131"/>
      <c r="Z21" s="131"/>
      <c r="AA21" s="131">
        <v>500000</v>
      </c>
    </row>
    <row r="22" ht="19.5" customHeight="1" spans="1:27">
      <c r="A22" s="22" t="s">
        <v>187</v>
      </c>
      <c r="B22" s="23" t="s">
        <v>63</v>
      </c>
      <c r="C22" s="22" t="s">
        <v>269</v>
      </c>
      <c r="D22" s="23" t="s">
        <v>298</v>
      </c>
      <c r="E22" s="23" t="s">
        <v>271</v>
      </c>
      <c r="F22" s="23" t="s">
        <v>272</v>
      </c>
      <c r="G22" s="23" t="s">
        <v>298</v>
      </c>
      <c r="H22" s="22" t="s">
        <v>95</v>
      </c>
      <c r="I22" s="22" t="s">
        <v>96</v>
      </c>
      <c r="J22" s="22" t="s">
        <v>215</v>
      </c>
      <c r="K22" s="22" t="s">
        <v>216</v>
      </c>
      <c r="L22" s="22" t="s">
        <v>217</v>
      </c>
      <c r="M22" s="22" t="s">
        <v>218</v>
      </c>
      <c r="N22" s="131">
        <v>2788000</v>
      </c>
      <c r="O22" s="131"/>
      <c r="P22" s="131"/>
      <c r="Q22" s="131"/>
      <c r="R22" s="131"/>
      <c r="S22" s="131"/>
      <c r="T22" s="131"/>
      <c r="U22" s="131"/>
      <c r="V22" s="131">
        <v>2788000</v>
      </c>
      <c r="W22" s="131"/>
      <c r="X22" s="131"/>
      <c r="Y22" s="131"/>
      <c r="Z22" s="131"/>
      <c r="AA22" s="131">
        <v>2788000</v>
      </c>
    </row>
    <row r="23" ht="19.5" customHeight="1" spans="1:27">
      <c r="A23" s="22" t="s">
        <v>187</v>
      </c>
      <c r="B23" s="23" t="s">
        <v>63</v>
      </c>
      <c r="C23" s="22" t="s">
        <v>269</v>
      </c>
      <c r="D23" s="23" t="s">
        <v>299</v>
      </c>
      <c r="E23" s="23" t="s">
        <v>271</v>
      </c>
      <c r="F23" s="23" t="s">
        <v>272</v>
      </c>
      <c r="G23" s="23" t="s">
        <v>299</v>
      </c>
      <c r="H23" s="22" t="s">
        <v>93</v>
      </c>
      <c r="I23" s="22" t="s">
        <v>94</v>
      </c>
      <c r="J23" s="22" t="s">
        <v>286</v>
      </c>
      <c r="K23" s="22" t="s">
        <v>287</v>
      </c>
      <c r="L23" s="22" t="s">
        <v>217</v>
      </c>
      <c r="M23" s="22" t="s">
        <v>218</v>
      </c>
      <c r="N23" s="131">
        <v>300255</v>
      </c>
      <c r="O23" s="131">
        <v>300255</v>
      </c>
      <c r="P23" s="131"/>
      <c r="Q23" s="131"/>
      <c r="R23" s="131"/>
      <c r="S23" s="131"/>
      <c r="T23" s="131"/>
      <c r="U23" s="131"/>
      <c r="V23" s="131"/>
      <c r="W23" s="131"/>
      <c r="X23" s="131"/>
      <c r="Y23" s="131"/>
      <c r="Z23" s="131"/>
      <c r="AA23" s="131"/>
    </row>
    <row r="24" ht="19.5" customHeight="1" spans="1:27">
      <c r="A24" s="22" t="s">
        <v>187</v>
      </c>
      <c r="B24" s="23" t="s">
        <v>63</v>
      </c>
      <c r="C24" s="22" t="s">
        <v>269</v>
      </c>
      <c r="D24" s="23" t="s">
        <v>299</v>
      </c>
      <c r="E24" s="23" t="s">
        <v>271</v>
      </c>
      <c r="F24" s="23" t="s">
        <v>272</v>
      </c>
      <c r="G24" s="23" t="s">
        <v>299</v>
      </c>
      <c r="H24" s="22" t="s">
        <v>93</v>
      </c>
      <c r="I24" s="22" t="s">
        <v>94</v>
      </c>
      <c r="J24" s="22" t="s">
        <v>290</v>
      </c>
      <c r="K24" s="22" t="s">
        <v>291</v>
      </c>
      <c r="L24" s="22" t="s">
        <v>217</v>
      </c>
      <c r="M24" s="22" t="s">
        <v>218</v>
      </c>
      <c r="N24" s="131">
        <v>49950</v>
      </c>
      <c r="O24" s="131">
        <v>49950</v>
      </c>
      <c r="P24" s="131"/>
      <c r="Q24" s="131"/>
      <c r="R24" s="131"/>
      <c r="S24" s="131"/>
      <c r="T24" s="131"/>
      <c r="U24" s="131"/>
      <c r="V24" s="131"/>
      <c r="W24" s="131"/>
      <c r="X24" s="131"/>
      <c r="Y24" s="131"/>
      <c r="Z24" s="131"/>
      <c r="AA24" s="131"/>
    </row>
    <row r="25" ht="19.5" customHeight="1" spans="1:27">
      <c r="A25" s="22" t="s">
        <v>187</v>
      </c>
      <c r="B25" s="23" t="s">
        <v>63</v>
      </c>
      <c r="C25" s="22" t="s">
        <v>269</v>
      </c>
      <c r="D25" s="23" t="s">
        <v>299</v>
      </c>
      <c r="E25" s="23" t="s">
        <v>271</v>
      </c>
      <c r="F25" s="23" t="s">
        <v>272</v>
      </c>
      <c r="G25" s="23" t="s">
        <v>299</v>
      </c>
      <c r="H25" s="22" t="s">
        <v>93</v>
      </c>
      <c r="I25" s="22" t="s">
        <v>94</v>
      </c>
      <c r="J25" s="22" t="s">
        <v>288</v>
      </c>
      <c r="K25" s="22" t="s">
        <v>289</v>
      </c>
      <c r="L25" s="22" t="s">
        <v>217</v>
      </c>
      <c r="M25" s="22" t="s">
        <v>218</v>
      </c>
      <c r="N25" s="131">
        <v>49950</v>
      </c>
      <c r="O25" s="131">
        <v>49950</v>
      </c>
      <c r="P25" s="131"/>
      <c r="Q25" s="131"/>
      <c r="R25" s="131"/>
      <c r="S25" s="131"/>
      <c r="T25" s="131"/>
      <c r="U25" s="131"/>
      <c r="V25" s="131"/>
      <c r="W25" s="131"/>
      <c r="X25" s="131"/>
      <c r="Y25" s="131"/>
      <c r="Z25" s="131"/>
      <c r="AA25" s="131"/>
    </row>
    <row r="26" ht="19.5" customHeight="1" spans="1:27">
      <c r="A26" s="22" t="s">
        <v>187</v>
      </c>
      <c r="B26" s="23" t="s">
        <v>63</v>
      </c>
      <c r="C26" s="22" t="s">
        <v>269</v>
      </c>
      <c r="D26" s="23" t="s">
        <v>299</v>
      </c>
      <c r="E26" s="23" t="s">
        <v>271</v>
      </c>
      <c r="F26" s="23" t="s">
        <v>272</v>
      </c>
      <c r="G26" s="23" t="s">
        <v>299</v>
      </c>
      <c r="H26" s="22" t="s">
        <v>93</v>
      </c>
      <c r="I26" s="22" t="s">
        <v>94</v>
      </c>
      <c r="J26" s="22" t="s">
        <v>215</v>
      </c>
      <c r="K26" s="22" t="s">
        <v>216</v>
      </c>
      <c r="L26" s="22" t="s">
        <v>217</v>
      </c>
      <c r="M26" s="22" t="s">
        <v>218</v>
      </c>
      <c r="N26" s="131">
        <v>50505</v>
      </c>
      <c r="O26" s="131">
        <v>50505</v>
      </c>
      <c r="P26" s="131"/>
      <c r="Q26" s="131"/>
      <c r="R26" s="131"/>
      <c r="S26" s="131"/>
      <c r="T26" s="131"/>
      <c r="U26" s="131"/>
      <c r="V26" s="131"/>
      <c r="W26" s="131"/>
      <c r="X26" s="131"/>
      <c r="Y26" s="131"/>
      <c r="Z26" s="131"/>
      <c r="AA26" s="131"/>
    </row>
    <row r="27" ht="19.5" customHeight="1" spans="1:27">
      <c r="A27" s="22" t="s">
        <v>187</v>
      </c>
      <c r="B27" s="23" t="s">
        <v>63</v>
      </c>
      <c r="C27" s="22" t="s">
        <v>269</v>
      </c>
      <c r="D27" s="23" t="s">
        <v>299</v>
      </c>
      <c r="E27" s="23" t="s">
        <v>271</v>
      </c>
      <c r="F27" s="23" t="s">
        <v>272</v>
      </c>
      <c r="G27" s="23" t="s">
        <v>299</v>
      </c>
      <c r="H27" s="22" t="s">
        <v>93</v>
      </c>
      <c r="I27" s="22" t="s">
        <v>94</v>
      </c>
      <c r="J27" s="22" t="s">
        <v>276</v>
      </c>
      <c r="K27" s="22" t="s">
        <v>277</v>
      </c>
      <c r="L27" s="22" t="s">
        <v>217</v>
      </c>
      <c r="M27" s="22" t="s">
        <v>218</v>
      </c>
      <c r="N27" s="131">
        <v>892995</v>
      </c>
      <c r="O27" s="131">
        <v>892995</v>
      </c>
      <c r="P27" s="131"/>
      <c r="Q27" s="131"/>
      <c r="R27" s="131"/>
      <c r="S27" s="131"/>
      <c r="T27" s="131"/>
      <c r="U27" s="131"/>
      <c r="V27" s="131"/>
      <c r="W27" s="131"/>
      <c r="X27" s="131"/>
      <c r="Y27" s="131"/>
      <c r="Z27" s="131"/>
      <c r="AA27" s="131"/>
    </row>
    <row r="28" ht="19.5" customHeight="1" spans="1:27">
      <c r="A28" s="22" t="s">
        <v>187</v>
      </c>
      <c r="B28" s="23" t="s">
        <v>63</v>
      </c>
      <c r="C28" s="22" t="s">
        <v>269</v>
      </c>
      <c r="D28" s="23" t="s">
        <v>299</v>
      </c>
      <c r="E28" s="23" t="s">
        <v>271</v>
      </c>
      <c r="F28" s="23" t="s">
        <v>272</v>
      </c>
      <c r="G28" s="23" t="s">
        <v>299</v>
      </c>
      <c r="H28" s="22" t="s">
        <v>93</v>
      </c>
      <c r="I28" s="22" t="s">
        <v>94</v>
      </c>
      <c r="J28" s="22" t="s">
        <v>296</v>
      </c>
      <c r="K28" s="22" t="s">
        <v>297</v>
      </c>
      <c r="L28" s="22" t="s">
        <v>217</v>
      </c>
      <c r="M28" s="22" t="s">
        <v>218</v>
      </c>
      <c r="N28" s="131">
        <v>200355</v>
      </c>
      <c r="O28" s="131">
        <v>200355</v>
      </c>
      <c r="P28" s="131"/>
      <c r="Q28" s="131"/>
      <c r="R28" s="131"/>
      <c r="S28" s="131"/>
      <c r="T28" s="131"/>
      <c r="U28" s="131"/>
      <c r="V28" s="131"/>
      <c r="W28" s="131"/>
      <c r="X28" s="131"/>
      <c r="Y28" s="131"/>
      <c r="Z28" s="131"/>
      <c r="AA28" s="131"/>
    </row>
    <row r="29" ht="19.5" customHeight="1" spans="1:27">
      <c r="A29" s="22" t="s">
        <v>187</v>
      </c>
      <c r="B29" s="23" t="s">
        <v>63</v>
      </c>
      <c r="C29" s="22" t="s">
        <v>269</v>
      </c>
      <c r="D29" s="23" t="s">
        <v>299</v>
      </c>
      <c r="E29" s="23" t="s">
        <v>271</v>
      </c>
      <c r="F29" s="23" t="s">
        <v>272</v>
      </c>
      <c r="G29" s="23" t="s">
        <v>299</v>
      </c>
      <c r="H29" s="22" t="s">
        <v>93</v>
      </c>
      <c r="I29" s="22" t="s">
        <v>94</v>
      </c>
      <c r="J29" s="22" t="s">
        <v>292</v>
      </c>
      <c r="K29" s="22" t="s">
        <v>293</v>
      </c>
      <c r="L29" s="22" t="s">
        <v>217</v>
      </c>
      <c r="M29" s="22" t="s">
        <v>218</v>
      </c>
      <c r="N29" s="131">
        <v>300255</v>
      </c>
      <c r="O29" s="131">
        <v>300255</v>
      </c>
      <c r="P29" s="131"/>
      <c r="Q29" s="131"/>
      <c r="R29" s="131"/>
      <c r="S29" s="131"/>
      <c r="T29" s="131"/>
      <c r="U29" s="131"/>
      <c r="V29" s="131"/>
      <c r="W29" s="131"/>
      <c r="X29" s="131"/>
      <c r="Y29" s="131"/>
      <c r="Z29" s="131"/>
      <c r="AA29" s="131"/>
    </row>
    <row r="30" ht="19.5" customHeight="1" spans="1:27">
      <c r="A30" s="22" t="s">
        <v>187</v>
      </c>
      <c r="B30" s="23" t="s">
        <v>63</v>
      </c>
      <c r="C30" s="22" t="s">
        <v>269</v>
      </c>
      <c r="D30" s="23" t="s">
        <v>299</v>
      </c>
      <c r="E30" s="23" t="s">
        <v>271</v>
      </c>
      <c r="F30" s="23" t="s">
        <v>272</v>
      </c>
      <c r="G30" s="23" t="s">
        <v>299</v>
      </c>
      <c r="H30" s="22" t="s">
        <v>93</v>
      </c>
      <c r="I30" s="22" t="s">
        <v>94</v>
      </c>
      <c r="J30" s="22" t="s">
        <v>294</v>
      </c>
      <c r="K30" s="22" t="s">
        <v>295</v>
      </c>
      <c r="L30" s="22" t="s">
        <v>217</v>
      </c>
      <c r="M30" s="22" t="s">
        <v>218</v>
      </c>
      <c r="N30" s="131">
        <v>89910</v>
      </c>
      <c r="O30" s="131">
        <v>89910</v>
      </c>
      <c r="P30" s="131"/>
      <c r="Q30" s="131"/>
      <c r="R30" s="131"/>
      <c r="S30" s="131"/>
      <c r="T30" s="131"/>
      <c r="U30" s="131"/>
      <c r="V30" s="131"/>
      <c r="W30" s="131"/>
      <c r="X30" s="131"/>
      <c r="Y30" s="131"/>
      <c r="Z30" s="131"/>
      <c r="AA30" s="131"/>
    </row>
    <row r="31" ht="19.5" customHeight="1" spans="1:27">
      <c r="A31" s="22" t="s">
        <v>187</v>
      </c>
      <c r="B31" s="23" t="s">
        <v>63</v>
      </c>
      <c r="C31" s="22" t="s">
        <v>269</v>
      </c>
      <c r="D31" s="23" t="s">
        <v>300</v>
      </c>
      <c r="E31" s="23" t="s">
        <v>271</v>
      </c>
      <c r="F31" s="23" t="s">
        <v>272</v>
      </c>
      <c r="G31" s="23" t="s">
        <v>300</v>
      </c>
      <c r="H31" s="22" t="s">
        <v>95</v>
      </c>
      <c r="I31" s="22" t="s">
        <v>96</v>
      </c>
      <c r="J31" s="22" t="s">
        <v>301</v>
      </c>
      <c r="K31" s="22" t="s">
        <v>302</v>
      </c>
      <c r="L31" s="22" t="s">
        <v>283</v>
      </c>
      <c r="M31" s="22" t="s">
        <v>284</v>
      </c>
      <c r="N31" s="131">
        <v>1015511.9</v>
      </c>
      <c r="O31" s="131"/>
      <c r="P31" s="131"/>
      <c r="Q31" s="131"/>
      <c r="R31" s="131"/>
      <c r="S31" s="131"/>
      <c r="T31" s="131"/>
      <c r="U31" s="131"/>
      <c r="V31" s="131">
        <v>1015511.9</v>
      </c>
      <c r="W31" s="131"/>
      <c r="X31" s="131"/>
      <c r="Y31" s="131"/>
      <c r="Z31" s="131"/>
      <c r="AA31" s="131">
        <v>1015511.9</v>
      </c>
    </row>
    <row r="32" ht="19.5" customHeight="1" spans="1:27">
      <c r="A32" s="22" t="s">
        <v>187</v>
      </c>
      <c r="B32" s="23" t="s">
        <v>63</v>
      </c>
      <c r="C32" s="22" t="s">
        <v>269</v>
      </c>
      <c r="D32" s="23" t="s">
        <v>303</v>
      </c>
      <c r="E32" s="23" t="s">
        <v>271</v>
      </c>
      <c r="F32" s="23" t="s">
        <v>272</v>
      </c>
      <c r="G32" s="23" t="s">
        <v>303</v>
      </c>
      <c r="H32" s="22" t="s">
        <v>109</v>
      </c>
      <c r="I32" s="22" t="s">
        <v>110</v>
      </c>
      <c r="J32" s="22" t="s">
        <v>190</v>
      </c>
      <c r="K32" s="22" t="s">
        <v>191</v>
      </c>
      <c r="L32" s="22" t="s">
        <v>192</v>
      </c>
      <c r="M32" s="22" t="s">
        <v>193</v>
      </c>
      <c r="N32" s="131">
        <v>18408</v>
      </c>
      <c r="O32" s="131">
        <v>18408</v>
      </c>
      <c r="P32" s="131"/>
      <c r="Q32" s="131"/>
      <c r="R32" s="131"/>
      <c r="S32" s="131"/>
      <c r="T32" s="131"/>
      <c r="U32" s="131"/>
      <c r="V32" s="131"/>
      <c r="W32" s="131"/>
      <c r="X32" s="131"/>
      <c r="Y32" s="131"/>
      <c r="Z32" s="131"/>
      <c r="AA32" s="131"/>
    </row>
    <row r="33" ht="19.5" customHeight="1" spans="1:27">
      <c r="A33" s="22" t="s">
        <v>187</v>
      </c>
      <c r="B33" s="23" t="s">
        <v>63</v>
      </c>
      <c r="C33" s="22" t="s">
        <v>269</v>
      </c>
      <c r="D33" s="23" t="s">
        <v>304</v>
      </c>
      <c r="E33" s="23" t="s">
        <v>271</v>
      </c>
      <c r="F33" s="23" t="s">
        <v>272</v>
      </c>
      <c r="G33" s="23" t="s">
        <v>304</v>
      </c>
      <c r="H33" s="22" t="s">
        <v>95</v>
      </c>
      <c r="I33" s="22" t="s">
        <v>96</v>
      </c>
      <c r="J33" s="22" t="s">
        <v>276</v>
      </c>
      <c r="K33" s="22" t="s">
        <v>277</v>
      </c>
      <c r="L33" s="22" t="s">
        <v>217</v>
      </c>
      <c r="M33" s="22" t="s">
        <v>218</v>
      </c>
      <c r="N33" s="131">
        <v>8000000</v>
      </c>
      <c r="O33" s="131"/>
      <c r="P33" s="131"/>
      <c r="Q33" s="131"/>
      <c r="R33" s="131"/>
      <c r="S33" s="131"/>
      <c r="T33" s="131"/>
      <c r="U33" s="131"/>
      <c r="V33" s="131">
        <v>8000000</v>
      </c>
      <c r="W33" s="131"/>
      <c r="X33" s="131"/>
      <c r="Y33" s="131"/>
      <c r="Z33" s="131"/>
      <c r="AA33" s="131">
        <v>8000000</v>
      </c>
    </row>
    <row r="34" ht="19.5" customHeight="1" spans="1:27">
      <c r="A34" s="22" t="s">
        <v>187</v>
      </c>
      <c r="B34" s="23" t="s">
        <v>63</v>
      </c>
      <c r="C34" s="22" t="s">
        <v>269</v>
      </c>
      <c r="D34" s="23" t="s">
        <v>305</v>
      </c>
      <c r="E34" s="23" t="s">
        <v>271</v>
      </c>
      <c r="F34" s="23" t="s">
        <v>272</v>
      </c>
      <c r="G34" s="23" t="s">
        <v>305</v>
      </c>
      <c r="H34" s="22" t="s">
        <v>95</v>
      </c>
      <c r="I34" s="22" t="s">
        <v>96</v>
      </c>
      <c r="J34" s="22" t="s">
        <v>276</v>
      </c>
      <c r="K34" s="22" t="s">
        <v>277</v>
      </c>
      <c r="L34" s="22" t="s">
        <v>217</v>
      </c>
      <c r="M34" s="22" t="s">
        <v>218</v>
      </c>
      <c r="N34" s="131">
        <v>40000</v>
      </c>
      <c r="O34" s="131"/>
      <c r="P34" s="131"/>
      <c r="Q34" s="131"/>
      <c r="R34" s="131"/>
      <c r="S34" s="131"/>
      <c r="T34" s="131"/>
      <c r="U34" s="131"/>
      <c r="V34" s="131">
        <v>40000</v>
      </c>
      <c r="W34" s="131"/>
      <c r="X34" s="131"/>
      <c r="Y34" s="131"/>
      <c r="Z34" s="131"/>
      <c r="AA34" s="131">
        <v>40000</v>
      </c>
    </row>
    <row r="35" ht="18.75" customHeight="1" spans="1:27">
      <c r="A35" s="132" t="s">
        <v>49</v>
      </c>
      <c r="B35" s="23"/>
      <c r="C35" s="23"/>
      <c r="D35" s="23"/>
      <c r="E35" s="23"/>
      <c r="F35" s="23"/>
      <c r="G35" s="23"/>
      <c r="H35" s="133"/>
      <c r="I35" s="133"/>
      <c r="J35" s="133"/>
      <c r="K35" s="133"/>
      <c r="L35" s="133"/>
      <c r="M35" s="133"/>
      <c r="N35" s="131">
        <v>25382974.9</v>
      </c>
      <c r="O35" s="131">
        <v>5529463</v>
      </c>
      <c r="P35" s="131"/>
      <c r="Q35" s="131"/>
      <c r="R35" s="131"/>
      <c r="S35" s="131"/>
      <c r="T35" s="131"/>
      <c r="U35" s="131"/>
      <c r="V35" s="131">
        <v>19853511.9</v>
      </c>
      <c r="W35" s="131"/>
      <c r="X35" s="131"/>
      <c r="Y35" s="131"/>
      <c r="Z35" s="131"/>
      <c r="AA35" s="131">
        <v>19853511.9</v>
      </c>
    </row>
  </sheetData>
  <mergeCells count="21">
    <mergeCell ref="A2:AA2"/>
    <mergeCell ref="A3:C3"/>
    <mergeCell ref="O4:Q4"/>
    <mergeCell ref="R4:T4"/>
    <mergeCell ref="V4:AA4"/>
    <mergeCell ref="A35:M35"/>
    <mergeCell ref="A4:A5"/>
    <mergeCell ref="B4:B5"/>
    <mergeCell ref="C4:C5"/>
    <mergeCell ref="D4:D5"/>
    <mergeCell ref="E4:E5"/>
    <mergeCell ref="F4:F5"/>
    <mergeCell ref="G4:G5"/>
    <mergeCell ref="H4:H5"/>
    <mergeCell ref="I4:I5"/>
    <mergeCell ref="J4:J5"/>
    <mergeCell ref="K4:K5"/>
    <mergeCell ref="L4:L5"/>
    <mergeCell ref="M4:M5"/>
    <mergeCell ref="N4:N5"/>
    <mergeCell ref="U4:U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财务收支预算总表</vt:lpstr>
      <vt:lpstr>部门收入预算表</vt:lpstr>
      <vt:lpstr>部门支出预算表</vt:lpstr>
      <vt:lpstr>部门财政拨款收支预算总表</vt:lpstr>
      <vt:lpstr>部门一般公共预算支出预算表</vt:lpstr>
      <vt:lpstr>部门“三公”经费财政拨款支出情况表</vt:lpstr>
      <vt:lpstr>部门政府性基金预算支出预算表</vt:lpstr>
      <vt:lpstr>部门预算基本支出明细表</vt:lpstr>
      <vt:lpstr>部门预算项目支出明细表（一）</vt:lpstr>
      <vt:lpstr>部门预算项目支出明细表（二）</vt:lpstr>
      <vt:lpstr>部门政府采购预算表</vt:lpstr>
      <vt:lpstr>部门政府购买服务预算表</vt:lpstr>
      <vt:lpstr>部门项目支出绩效目标表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文支</cp:lastModifiedBy>
  <dcterms:created xsi:type="dcterms:W3CDTF">2026-03-13T07:38:56Z</dcterms:created>
  <dcterms:modified xsi:type="dcterms:W3CDTF">2026-03-13T07:39:07Z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11D19CC12EE14E11B22695D7E80219AF_13</vt:lpwstr>
  </property>
  <property fmtid="{D5CDD505-2E9C-101B-9397-08002B2CF9AE}" pid="3" name="KSOProductBuildVer">
    <vt:lpwstr>2052-12.1.0.24034</vt:lpwstr>
  </property>
  <property fmtid="{D5CDD505-2E9C-101B-9397-08002B2CF9AE}" pid="4" name="CalculationRule">
    <vt:i4>0</vt:i4>
  </property>
</Properties>
</file>