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昆三中\2026年\2026年部门预算编制\2026.2.25预算公开\"/>
    </mc:Choice>
  </mc:AlternateContent>
  <xr:revisionPtr revIDLastSave="0" documentId="13_ncr:1_{B6596112-DF72-4C1A-8D7B-7A9D608E6FCB}" xr6:coauthVersionLast="45" xr6:coauthVersionMax="45" xr10:uidLastSave="{00000000-0000-0000-0000-000000000000}"/>
  <bookViews>
    <workbookView xWindow="-120" yWindow="-120" windowWidth="29040" windowHeight="15840" tabRatio="869" xr2:uid="{00000000-000D-0000-FFFF-FFFF00000000}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5">上级转移支付补助项目支出预算表11!$A:$A,上级转移支付补助项目支出预算表11!$1:$1</definedName>
    <definedName name="_xlnm.Print_Titles" localSheetId="13">'市对下转移支付绩效目标表09-2'!$A:$A,'市对下转移支付绩效目标表09-2'!$1:$1</definedName>
    <definedName name="_xlnm.Print_Titles" localSheetId="12">'市对下转移支付预算表09-1'!$A:$A,'市对下转移支付预算表09-1'!$1:$1</definedName>
    <definedName name="_xlnm.Print_Titles" localSheetId="14">新增资产配置表10!$A:$A,新增资产配置表10!$1:$1</definedName>
    <definedName name="_xlnm.Print_Titles" localSheetId="5">'一般公共预算“三公”经费支出预算表03'!$A:$A,'一般公共预算“三公”经费支出预算表03'!$1:$1</definedName>
    <definedName name="_xlnm.Print_Titles" localSheetId="4">'一般公共预算支出预算表02-2'!$A:$A,'一般公共预算支出预算表02-2'!$1:$5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13" l="1"/>
  <c r="G5" i="17" l="1"/>
  <c r="F5" i="17"/>
  <c r="E5" i="17"/>
  <c r="A3" i="17"/>
  <c r="A2" i="17"/>
  <c r="A3" i="16"/>
  <c r="A2" i="16"/>
  <c r="A3" i="15"/>
  <c r="A2" i="15"/>
  <c r="A3" i="14"/>
  <c r="A2" i="14"/>
  <c r="A3" i="13"/>
  <c r="A3" i="12"/>
  <c r="A2" i="12"/>
  <c r="A3" i="11"/>
  <c r="A2" i="11"/>
  <c r="A3" i="10"/>
  <c r="A2" i="10"/>
  <c r="A3" i="9"/>
  <c r="A2" i="9"/>
  <c r="A3" i="8"/>
  <c r="A2" i="8"/>
  <c r="A3" i="7"/>
  <c r="A2" i="7"/>
  <c r="A3" i="6"/>
  <c r="A2" i="6"/>
  <c r="A3" i="5"/>
  <c r="A2" i="5"/>
  <c r="A3" i="4"/>
  <c r="A2" i="4"/>
  <c r="A3" i="3"/>
  <c r="A2" i="3"/>
  <c r="A3" i="2"/>
  <c r="A2" i="2"/>
  <c r="A3" i="1"/>
  <c r="A2" i="1"/>
</calcChain>
</file>

<file path=xl/sharedStrings.xml><?xml version="1.0" encoding="utf-8"?>
<sst xmlns="http://schemas.openxmlformats.org/spreadsheetml/2006/main" count="1585" uniqueCount="539">
  <si>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</si>
  <si>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</si>
  <si>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</si>
  <si>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</si>
  <si>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</si>
  <si>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</si>
  <si>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</si>
  <si>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</si>
  <si>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</si>
  <si>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</si>
  <si>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</si>
  <si>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</si>
  <si>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</si>
  <si>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</si>
  <si>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</si>
  <si>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</si>
  <si>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</si>
  <si>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</si>
  <si>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</si>
  <si>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</si>
  <si>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</si>
  <si>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</si>
  <si>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</si>
  <si>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</si>
  <si>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</si>
  <si>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</si>
  <si>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</si>
  <si>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</si>
  <si>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</si>
  <si>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</si>
  <si>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</si>
  <si>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</si>
  <si>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</si>
  <si>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</si>
  <si>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</si>
  <si>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</si>
  <si>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</si>
  <si>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</si>
  <si>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</si>
  <si>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</si>
  <si>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</si>
  <si>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</si>
  <si>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</si>
  <si>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</si>
  <si>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</si>
  <si>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</si>
  <si>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</si>
  <si>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</si>
  <si>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</si>
  <si>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</si>
  <si>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</si>
  <si>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</si>
  <si>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</si>
  <si>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</si>
  <si>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</si>
  <si>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</si>
  <si>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</si>
  <si>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</si>
  <si>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</si>
  <si>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</si>
  <si>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</si>
  <si>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</si>
  <si>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</si>
  <si>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</si>
  <si>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</si>
  <si>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</si>
  <si>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</si>
  <si>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</si>
  <si>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211014</t>
  </si>
  <si>
    <t>昆明市第三中学经开区学校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</si>
  <si>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</si>
  <si>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</si>
  <si>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</si>
  <si>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</si>
  <si>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</si>
  <si>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</si>
  <si>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</si>
  <si>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</si>
  <si>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</si>
  <si>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</si>
  <si>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</si>
  <si>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</si>
  <si>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</si>
  <si>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</si>
  <si>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</si>
  <si>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</si>
  <si>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</si>
  <si>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</si>
  <si>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</si>
  <si>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</si>
  <si>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</si>
  <si>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</si>
  <si>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</si>
  <si>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</si>
  <si>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</si>
  <si>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</si>
  <si>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</si>
  <si>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</si>
  <si>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</si>
  <si>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</si>
  <si>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</si>
  <si>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</si>
  <si>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</si>
  <si>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2050204</t>
  </si>
  <si>
    <t>高中教育</t>
  </si>
  <si>
    <t>2050299</t>
  </si>
  <si>
    <t>其他普通教育支出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</si>
  <si>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</si>
  <si>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</si>
  <si>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</si>
  <si>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</si>
  <si>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</si>
  <si>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</si>
  <si>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</si>
  <si>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</si>
  <si>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</si>
  <si>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</si>
  <si>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</si>
  <si>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</si>
  <si>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</si>
  <si>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</si>
  <si>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</si>
  <si>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</si>
  <si>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</si>
  <si>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</si>
  <si>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</si>
  <si>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</si>
  <si>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</si>
  <si>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</si>
  <si>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</si>
  <si>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</si>
  <si>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</si>
  <si>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</si>
  <si>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</si>
  <si>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</si>
  <si>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</si>
  <si>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</si>
  <si>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</si>
  <si>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</si>
  <si>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</si>
  <si>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</si>
  <si>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</si>
  <si>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</si>
  <si>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</si>
  <si>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</si>
  <si>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</si>
  <si>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</si>
  <si>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</si>
  <si>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</si>
  <si>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</si>
  <si>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</si>
  <si>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</si>
  <si>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</si>
  <si>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</si>
  <si>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</si>
  <si>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</si>
  <si>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</si>
  <si>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</si>
  <si>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</si>
  <si>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</si>
  <si>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</si>
  <si>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</si>
  <si>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</si>
  <si>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</si>
  <si>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</si>
  <si>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</si>
  <si>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</si>
  <si>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</si>
  <si>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</si>
  <si>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</si>
  <si>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</si>
  <si>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</si>
  <si>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</si>
  <si>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</si>
  <si>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</si>
  <si>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</si>
  <si>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</si>
  <si>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</si>
  <si>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</si>
  <si>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</si>
  <si>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</si>
  <si>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</si>
  <si>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</si>
  <si>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</si>
  <si>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</si>
  <si>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</si>
  <si>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</si>
  <si>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</si>
  <si>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</si>
  <si>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</si>
  <si>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</si>
  <si>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</si>
  <si>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</si>
  <si>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</si>
  <si>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</si>
  <si>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</si>
  <si>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中国（云南）自由贸易试验区昆明片区社会事务局\昆明经济技术开发区社会事务局</t>
  </si>
  <si>
    <t>530184210000000000962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</si>
  <si>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</si>
  <si>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</si>
  <si>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</si>
  <si>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</si>
  <si>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</si>
  <si>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</si>
  <si>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</si>
  <si>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</si>
  <si>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</si>
  <si>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530184210000000000963</t>
  </si>
  <si>
    <t>30113</t>
  </si>
  <si>
    <t>530184210000000000965</t>
  </si>
  <si>
    <t>工会经费</t>
  </si>
  <si>
    <t>30228</t>
  </si>
  <si>
    <t>530184210000000000966</t>
  </si>
  <si>
    <t>一般公用经费</t>
  </si>
  <si>
    <t>30299</t>
  </si>
  <si>
    <t>其他商品和服务支出</t>
  </si>
  <si>
    <t>530184210000000001429</t>
  </si>
  <si>
    <t>事业人员基本支出工资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</si>
  <si>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</si>
  <si>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</si>
  <si>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</si>
  <si>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</si>
  <si>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</si>
  <si>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</si>
  <si>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</si>
  <si>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</si>
  <si>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530184231100001571496</t>
  </si>
  <si>
    <t>事业人员绩效奖励</t>
  </si>
  <si>
    <t>530184241100002127190</t>
  </si>
  <si>
    <t>其他人员支出</t>
  </si>
  <si>
    <t>30199</t>
  </si>
  <si>
    <t>其他工资福利支出</t>
  </si>
  <si>
    <t>530184251100003841849</t>
  </si>
  <si>
    <t>残疾人保障金</t>
  </si>
  <si>
    <t>530184261100004889086</t>
  </si>
  <si>
    <t>奖励性绩效工资（2017年提高标准部分）</t>
  </si>
  <si>
    <t>530184261100004889087</t>
  </si>
  <si>
    <t>奖励性绩效工资（事业人员30%）</t>
  </si>
  <si>
    <t>530184261100004889088</t>
  </si>
  <si>
    <t>工会经费（聘用）</t>
  </si>
  <si>
    <t>530184261100004896002</t>
  </si>
  <si>
    <t>临聘人员福利费</t>
  </si>
  <si>
    <t>预算05-1表</t>
  </si>
  <si>
    <t>项目分类</t>
  </si>
  <si>
    <t>项目单位</t>
  </si>
  <si>
    <t>本年拨款</t>
  </si>
  <si>
    <t>其中：本次下达</t>
  </si>
  <si>
    <t>民生类</t>
  </si>
  <si>
    <t>530184221100000198524</t>
  </si>
  <si>
    <t>巴蜀云校专项经费</t>
  </si>
  <si>
    <t>30201</t>
  </si>
  <si>
    <t>办公费</t>
  </si>
  <si>
    <t>530184221100000207453</t>
  </si>
  <si>
    <t>课后服务经费</t>
  </si>
  <si>
    <t>30226</t>
  </si>
  <si>
    <t>劳务费</t>
  </si>
  <si>
    <t>530184221100000666860</t>
  </si>
  <si>
    <t>初高中发展专项经费</t>
  </si>
  <si>
    <t>530184221100000666891</t>
  </si>
  <si>
    <t>非同级财政拨款专项经费</t>
  </si>
  <si>
    <t>30213</t>
  </si>
  <si>
    <t>维修（护）费</t>
  </si>
  <si>
    <t>30216</t>
  </si>
  <si>
    <t>培训费</t>
  </si>
  <si>
    <t>30308</t>
  </si>
  <si>
    <t>助学金</t>
  </si>
  <si>
    <t>31002</t>
  </si>
  <si>
    <t>办公设备购置</t>
  </si>
  <si>
    <t>530184221100000666899</t>
  </si>
  <si>
    <t>政府采购专项经费</t>
  </si>
  <si>
    <t>30209</t>
  </si>
  <si>
    <t>物业管理费</t>
  </si>
  <si>
    <t>530184221100000998814</t>
  </si>
  <si>
    <t>课后服务费专项资金</t>
  </si>
  <si>
    <t>530184251100003597352</t>
  </si>
  <si>
    <t>教师活动经费</t>
  </si>
  <si>
    <t>530184261100004885124</t>
  </si>
  <si>
    <t>2025年体育户外场地地面维护翻新尾款经费</t>
  </si>
  <si>
    <t>530184261100004885375</t>
  </si>
  <si>
    <t>生均公用经费</t>
  </si>
  <si>
    <t>30205</t>
  </si>
  <si>
    <t>水费</t>
  </si>
  <si>
    <t>30206</t>
  </si>
  <si>
    <t>电费</t>
  </si>
  <si>
    <t>30211</t>
  </si>
  <si>
    <t>差旅费</t>
  </si>
  <si>
    <t>530184261100005172520</t>
  </si>
  <si>
    <t>高中新建项目前期工作经费</t>
  </si>
  <si>
    <t>30227</t>
  </si>
  <si>
    <t>委托业务费</t>
  </si>
  <si>
    <t>530184261100005332679</t>
  </si>
  <si>
    <t>银行利息上缴经费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</si>
  <si>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</si>
  <si>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</si>
  <si>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</si>
  <si>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</si>
  <si>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</si>
  <si>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</si>
  <si>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</si>
  <si>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</si>
  <si>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</si>
  <si>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</si>
  <si>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</si>
  <si>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云南省城乡义务教育学校公用经费管理办法（云财教【2017】388号）</t>
  </si>
  <si>
    <t>产出指标</t>
  </si>
  <si>
    <t>质量指标</t>
  </si>
  <si>
    <t>=</t>
  </si>
  <si>
    <t>云南省城乡义务教育学校公用经费管理办法（云财教【2017】3</t>
  </si>
  <si>
    <t>定性指标</t>
  </si>
  <si>
    <t>时效指标</t>
  </si>
  <si>
    <t>效益指标</t>
  </si>
  <si>
    <t>经济效益</t>
  </si>
  <si>
    <t>满意度指标</t>
  </si>
  <si>
    <t>服务对象满意度</t>
  </si>
  <si>
    <t>根据《教育部办公厅关于做好中小学生课后服务工作的指导意见》教基一厅｛2017｝2号文件及昆明经济技术开发区教育局
关于《经开区中小学课后服务实施方案（试行）》的通知的要求。按照经费保障，2025年所需金额为：初中学生初中学生1136人*300元/生·学期*2个学期=681600元</t>
  </si>
  <si>
    <t>数量指标</t>
  </si>
  <si>
    <t>课后服务课程种类</t>
  </si>
  <si>
    <t>&gt;</t>
  </si>
  <si>
    <t>项</t>
  </si>
  <si>
    <t>定量指标</t>
  </si>
  <si>
    <t>反映课后服务课程种类</t>
  </si>
  <si>
    <t>课后服务完成质量达标率</t>
  </si>
  <si>
    <t>75</t>
  </si>
  <si>
    <t>%</t>
  </si>
  <si>
    <t>课后服务完成质量达标率
完成质量达标率=达标的课后服务/课后总服务*100%</t>
  </si>
  <si>
    <t>课后服务完成时限</t>
  </si>
  <si>
    <t>&lt;=</t>
  </si>
  <si>
    <t>2026年12月31日</t>
  </si>
  <si>
    <t>天</t>
  </si>
  <si>
    <t>反映课后服务完成时效</t>
  </si>
  <si>
    <t>社会效益</t>
  </si>
  <si>
    <t>完成课后托管率</t>
  </si>
  <si>
    <t>50</t>
  </si>
  <si>
    <t>反映托管学生数量及情况</t>
  </si>
  <si>
    <t>可持续影响</t>
  </si>
  <si>
    <t>持续提升学生综合素质</t>
  </si>
  <si>
    <t>达标</t>
  </si>
  <si>
    <t>反映持续提升学生的综合素质情况</t>
  </si>
  <si>
    <t>家长对课后服务的满意度</t>
  </si>
  <si>
    <t>&gt;=</t>
  </si>
  <si>
    <t>90</t>
  </si>
  <si>
    <t>反映学生家长对课后服务的满意度</t>
  </si>
  <si>
    <t>促进教师专业发展，教研处每年组织教师外出前往其他省份参加培训，提升我校教师的专业能力和学科教学水平。</t>
  </si>
  <si>
    <t>教师培训数量</t>
  </si>
  <si>
    <t>次/年</t>
  </si>
  <si>
    <t>教师活动完成时间</t>
  </si>
  <si>
    <t>年</t>
  </si>
  <si>
    <t>教师活动可持续开展年限</t>
  </si>
  <si>
    <t>教职工满意度</t>
  </si>
  <si>
    <t>85</t>
  </si>
  <si>
    <t>2021年在经开区管委会以及经开区社会事务局的研究下，于2021年9月决定在我校开展“巴蜀云校”的教研改革试点项目工作。保障该项目在我校开设的云班有序开展，提升教育教学工作有序进行。保障巴蜀云班严格按照课程计划有序开展和执行。</t>
  </si>
  <si>
    <t>每天上课量</t>
  </si>
  <si>
    <t>次</t>
  </si>
  <si>
    <t>反映实际上课量</t>
  </si>
  <si>
    <t>学生期末考试合格率</t>
  </si>
  <si>
    <t>学生期末考试合格情况
合格率=合格学生数/学生总数*100%</t>
  </si>
  <si>
    <t>项目完成时间</t>
  </si>
  <si>
    <t>&lt;</t>
  </si>
  <si>
    <t>课程完成情况</t>
  </si>
  <si>
    <t>培养合格高素质学生</t>
  </si>
  <si>
    <t>80</t>
  </si>
  <si>
    <t>学生培养完成情况</t>
  </si>
  <si>
    <t>该课程实验项目持续开展可能性</t>
  </si>
  <si>
    <t>70</t>
  </si>
  <si>
    <t>主管局和师生对此项目满意度</t>
  </si>
  <si>
    <t>该项目为银行账户利息收入资金，需上缴国库。</t>
  </si>
  <si>
    <t>利息上缴时限</t>
  </si>
  <si>
    <t>2026年12月以前</t>
  </si>
  <si>
    <t>元</t>
  </si>
  <si>
    <t>资金使用效益</t>
  </si>
  <si>
    <t>提升</t>
  </si>
  <si>
    <t>成本指标</t>
  </si>
  <si>
    <t>经济成本指标</t>
  </si>
  <si>
    <t>利息上缴金额</t>
  </si>
  <si>
    <t>到账金额</t>
  </si>
  <si>
    <t>根据《关于义务教育阶段课后服务收费有关事项的通知》（云发改价格〔2022〕19号）文件要求，按照每生每学期不超过400元的标准预收2026年年度课后服务费。</t>
  </si>
  <si>
    <t>反映开展课后服务课程种类</t>
  </si>
  <si>
    <t>课后服务完成质量</t>
  </si>
  <si>
    <t>合格</t>
  </si>
  <si>
    <t>课后服务完成质量达标</t>
  </si>
  <si>
    <t>保障课后服务学生安全</t>
  </si>
  <si>
    <t>保障学生安全</t>
  </si>
  <si>
    <t>明确课后服务人员责任，加强对师生安全卫生意识教育；强化活动场所安全检查和门卫登记管理制度，制定并落实严格的考勤、监督、交接班制度和应急预案措施</t>
  </si>
  <si>
    <t>反映按时完成课后服务</t>
  </si>
  <si>
    <t>增强教育服务能力，提升获得感和幸福感</t>
  </si>
  <si>
    <t>有效提升</t>
  </si>
  <si>
    <t>是/否</t>
  </si>
  <si>
    <t>反映课后服务增强教育服务能力，提升获得感和幸福感</t>
  </si>
  <si>
    <t>成效显著</t>
  </si>
  <si>
    <t>学生综合素质提升情况</t>
  </si>
  <si>
    <t>高中新建项目前期工作质量</t>
  </si>
  <si>
    <t>高中新建项目前期工作开展情况</t>
  </si>
  <si>
    <t>高中新建项目前期工作开展可持续性</t>
  </si>
  <si>
    <t>高中新建项目前期工作满意度</t>
  </si>
  <si>
    <t>高中新建项目前期工作成本</t>
  </si>
  <si>
    <t>1000000</t>
  </si>
  <si>
    <t>2026年质保期满后，可继续投入使用</t>
  </si>
  <si>
    <t>验收情况</t>
  </si>
  <si>
    <t>100</t>
  </si>
  <si>
    <t>验收实际情况</t>
  </si>
  <si>
    <t>维修维护效果</t>
  </si>
  <si>
    <t>95</t>
  </si>
  <si>
    <t>维修维护实际效果</t>
  </si>
  <si>
    <t>完成时间</t>
  </si>
  <si>
    <t>2026年11月30日</t>
  </si>
  <si>
    <t>最终验收时间</t>
  </si>
  <si>
    <t>生态效益</t>
  </si>
  <si>
    <t>施工过程不破坏生态</t>
  </si>
  <si>
    <t>可持续使用时长</t>
  </si>
  <si>
    <t>师生使用满意度</t>
  </si>
  <si>
    <t>保障学校正常教育教学工作运转</t>
  </si>
  <si>
    <t>经费足额</t>
  </si>
  <si>
    <t>经费下拨足额</t>
  </si>
  <si>
    <t>经费使用时限</t>
  </si>
  <si>
    <t>2026年12月</t>
  </si>
  <si>
    <t>每年均经费足额</t>
  </si>
  <si>
    <t>师生满意度</t>
  </si>
  <si>
    <t>昆明市第三中学经开区学校2015年成立，是昆明经济技术开发区引进的名校融校，提升经开区教育教学质量的一项工程，学校的管理以及
教师均沿用昆明三中的管理模式以及教学方式，日常教育教学计划，也和本部同步进行，相关的课程也均按照本部执行，同时，结合经开
校区学生实际情况，在实际教学课程上也做了部分调整创新，但总体目标都是为了使得经开校区这所“年轻”的学校能够迅速成长，教育
教学质量得到质的飞跃。学校2016年开始招收高中年级学生，学校高中年级学生均为住校生，三年间学校教师无论是教学还是学生的生活
管理方面，都认真严谨执行对待，同时不断调整相关的课程设置，最终在2019年我校首届高考成绩上获得了开门红的好成绩，同时得到了
市委书记程书记的赞赏和鼓励。通过长期的调整，学校党政会也通过了相关正常课时以外的课程以及费用的确立，相关费用主要用于教师
正常课时以外开展的活动课、辅导课、晚间特色课以及晚间高中年级分层次教学课时费等相关开支。最终目标均为保证教育教学质量持续
发展，以人为本，为学生成人引导，为学生成长奠基，促进学生全面发展。</t>
  </si>
  <si>
    <t>课程开展数量</t>
  </si>
  <si>
    <t>次/天</t>
  </si>
  <si>
    <t>2024年课程实际开展的具体情况</t>
  </si>
  <si>
    <t>课程开展的有效率</t>
  </si>
  <si>
    <t>2022年课程开展有效性评定</t>
  </si>
  <si>
    <t>保证教育教学质量持续发展，促进学生全面发展</t>
  </si>
  <si>
    <t>家长满意程度</t>
  </si>
  <si>
    <t>家长对学校教育教学工作满意程度</t>
  </si>
  <si>
    <t>1.维护校园安全，保障全校师生在校学习及生活的安全；
2.采购物业管理公司，做好学校基本后勤保障工作，保证学校教育教学工作有序开展。</t>
  </si>
  <si>
    <t>采购物品种类</t>
  </si>
  <si>
    <t>反映2024年实际采购物品种类</t>
  </si>
  <si>
    <t>采购物品质量合格率</t>
  </si>
  <si>
    <t>2022年实际采购物品质量情况
质量合格率率=合格的采购物品/总采购物品*100%</t>
  </si>
  <si>
    <t>反映采购项目完成时间</t>
  </si>
  <si>
    <t>校园安全重大事故零发生</t>
  </si>
  <si>
    <t>0</t>
  </si>
  <si>
    <t>采购物品为节能产品率</t>
  </si>
  <si>
    <t>学生及教师满意度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</si>
  <si>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</si>
  <si>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</si>
  <si>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</si>
  <si>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</si>
  <si>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</si>
  <si>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</si>
  <si>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</si>
  <si>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</si>
  <si>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</si>
  <si>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</si>
  <si>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</si>
  <si>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</si>
  <si>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</si>
  <si>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</si>
  <si>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</si>
  <si>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体育馆音响设备</t>
  </si>
  <si>
    <t>广播、电视、电影设备</t>
  </si>
  <si>
    <t>套</t>
  </si>
  <si>
    <t>一、二楼报告厅扩声系统</t>
  </si>
  <si>
    <t>学生课桌椅</t>
  </si>
  <si>
    <t>教学、实验用桌</t>
  </si>
  <si>
    <t>图书馆借阅系统</t>
  </si>
  <si>
    <t>其他图书档案设备</t>
  </si>
  <si>
    <t>学校光网络改造</t>
  </si>
  <si>
    <t>其他网络设备</t>
  </si>
  <si>
    <t>羽毛球场地器材更换</t>
  </si>
  <si>
    <t>球类设备</t>
  </si>
  <si>
    <t>篮球场地面维修翻新</t>
  </si>
  <si>
    <t>室外体育和娱乐设施工程施工</t>
  </si>
  <si>
    <t>室内篮球场地板更换</t>
  </si>
  <si>
    <t>体育馆屋顶检修通道</t>
  </si>
  <si>
    <t>体育馆屋顶维修维护</t>
  </si>
  <si>
    <t>消防主机更换</t>
  </si>
  <si>
    <t>消防设备</t>
  </si>
  <si>
    <t>校园广播系统</t>
  </si>
  <si>
    <t>音频节目制作和播控设备</t>
  </si>
  <si>
    <t>保安服务费</t>
  </si>
  <si>
    <t>保安服务</t>
  </si>
  <si>
    <t>智慧黑板</t>
  </si>
  <si>
    <t>触控一体机</t>
  </si>
  <si>
    <t>校园安防视频存储扩容</t>
  </si>
  <si>
    <t>存储设备</t>
  </si>
  <si>
    <t>复印纸</t>
  </si>
  <si>
    <t>包</t>
  </si>
  <si>
    <t>台式电脑</t>
  </si>
  <si>
    <t>台式计算机</t>
  </si>
  <si>
    <t>台</t>
  </si>
  <si>
    <t>物业管理服务</t>
  </si>
  <si>
    <t>复印费</t>
  </si>
  <si>
    <t>印刷服务</t>
  </si>
  <si>
    <t>2025年体育户外场地地面维护翻新尾款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</si>
  <si>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</si>
  <si>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</si>
  <si>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</si>
  <si>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</si>
  <si>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</si>
  <si>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</si>
  <si>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</si>
  <si>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</si>
  <si>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</si>
  <si>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</si>
  <si>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</si>
  <si>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</si>
  <si>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</si>
  <si>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</si>
  <si>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</si>
  <si>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</si>
  <si>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</si>
  <si>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</si>
  <si>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</si>
  <si>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</si>
  <si>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</si>
  <si>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</si>
  <si>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</si>
  <si>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</si>
  <si>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</si>
  <si>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</si>
  <si>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</si>
  <si>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</si>
  <si>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</si>
  <si>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</si>
  <si>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</si>
  <si>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</si>
  <si>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</si>
  <si>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</si>
  <si>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</si>
  <si>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</si>
  <si>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</si>
  <si>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</si>
  <si>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</si>
  <si>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</si>
  <si>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</si>
  <si>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>312 民生类</t>
  </si>
  <si>
    <t>本级</t>
  </si>
  <si>
    <t/>
  </si>
  <si>
    <t>注：本单位不涉及2026年一般公共预算“三公”经费支出，本表数据为空</t>
    <phoneticPr fontId="17" type="noConversion"/>
  </si>
  <si>
    <t>昆明市第三中学经开区学校2015年成立，是昆明经济技术开发区引进的名校融校，提升经开区教育教学质量的一项工程，学校的管理以及教师均沿用昆明三中的管理模式以及教学方式，日常教育教学计划，也和本部同步进行，相关的课程也均按照本部执行，同时，结合经开校区学生实际情况，在实际教学课程上也做了部分调整创新，但总体目标都是为了使得经开校区这所“年轻”的学校能够迅速成长，教育教学质量得到质的飞跃。学校2016年开始招收高中年级学生，学校高中年级学生均为住校生，十年间学校教师无论是教学还是学生的生活管理方面，都认真严谨执行对待，同时不断调整相关的课程设置。通过长期的调整，学校党政会也通过了相关正常课时以外的课程以及费用的确立，相关费用主要用于教师正常课时以外开展的活动课、辅导课、晚间特色课以及晚间高中年级分层次教学课时费等相关开支。最终目标均为保证教育教学质量持续发展，以人为本，为学生成人引导，为学生成长奠基，促进学生全面发展。</t>
    <phoneticPr fontId="17" type="noConversion"/>
  </si>
  <si>
    <t>注：本单位不涉及2026年部门政府性基金预算支出预算，本表数据为空。</t>
    <phoneticPr fontId="17" type="noConversion"/>
  </si>
  <si>
    <t>注：本单位不涉及2026年部门政府购买服务预算，本表数据为空。</t>
    <phoneticPr fontId="17" type="noConversion"/>
  </si>
  <si>
    <t>注：本单位不涉及对下转移支付预算，本表数据为空。</t>
    <phoneticPr fontId="17" type="noConversion"/>
  </si>
  <si>
    <t>注：本单位不涉及对下转移支付绩效目标内容，本表数据为空。</t>
    <phoneticPr fontId="17" type="noConversion"/>
  </si>
  <si>
    <t>注：本单位2026年新增资产配置预算，本表数据为空。</t>
    <phoneticPr fontId="17" type="noConversion"/>
  </si>
  <si>
    <t>注：本单位不涉及上级转移支付补助项目支出预算，本表数据为空。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</si>
</sst>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\-#,##0.00;;@"/>
    <numFmt numFmtId="177" formatCode="#,##0;\-#,##0;;@"/>
    <numFmt numFmtId="178" formatCode="hh:mm:ss"/>
    <numFmt numFmtId="179" formatCode="yyyy\-mm\-dd"/>
    <numFmt numFmtId="180" formatCode="yyyy\-mm\-dd\ hh:mm:ss"/>
  </numFmts>
  <fonts count="19">
    <font>
      <sz val="11"/>
      <color theme="1"/>
      <name val="宋体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Arial"/>
    </font>
    <font>
      <sz val="9.75"/>
      <color rgb="FF000000"/>
      <name val="SimSun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1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23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8">
    <xf numFmtId="0" fontId="0" fillId="0" borderId="1"/>
    <xf numFmtId="176" fontId="1" fillId="0" borderId="2">
      <alignment horizontal="right" vertical="center"/>
    </xf>
    <xf numFmtId="49" fontId="1" fillId="0" borderId="2">
      <alignment horizontal="left" vertical="center" wrapText="1"/>
    </xf>
    <xf numFmtId="178" fontId="1" fillId="0" borderId="2">
      <alignment horizontal="right" vertical="center"/>
    </xf>
    <xf numFmtId="179" fontId="1" fillId="0" borderId="2">
      <alignment horizontal="right" vertical="center"/>
    </xf>
    <xf numFmtId="180" fontId="1" fillId="0" borderId="2">
      <alignment horizontal="right" vertical="center"/>
    </xf>
    <xf numFmtId="10" fontId="1" fillId="0" borderId="2">
      <alignment horizontal="right" vertical="center"/>
    </xf>
    <xf numFmtId="177" fontId="1" fillId="0" borderId="2">
      <alignment horizontal="right" vertical="center"/>
    </xf>
  </cellStyleXfs>
  <cellXfs count="233">
    <xf numFmtId="0" fontId="0" fillId="0" borderId="1" xfId="0" applyFont="1" applyBorder="1"/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176" fontId="7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2"/>
    </xf>
    <xf numFmtId="0" fontId="5" fillId="0" borderId="1" xfId="0" applyFont="1" applyBorder="1" applyProtection="1">
      <protection locked="0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76" fontId="9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right"/>
    </xf>
    <xf numFmtId="49" fontId="11" fillId="0" borderId="2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right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49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1" fillId="0" borderId="1" xfId="0" applyFont="1" applyBorder="1" applyProtection="1">
      <protection locked="0"/>
    </xf>
    <xf numFmtId="0" fontId="11" fillId="0" borderId="1" xfId="0" applyFont="1" applyBorder="1"/>
    <xf numFmtId="0" fontId="11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 indent="1"/>
    </xf>
    <xf numFmtId="49" fontId="7" fillId="0" borderId="2" xfId="2" applyNumberFormat="1" applyFont="1" applyBorder="1">
      <alignment horizontal="left" vertical="center" wrapText="1"/>
    </xf>
    <xf numFmtId="49" fontId="2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right"/>
      <protection locked="0"/>
    </xf>
    <xf numFmtId="49" fontId="15" fillId="0" borderId="1" xfId="0" applyNumberFormat="1" applyFont="1" applyBorder="1" applyProtection="1">
      <protection locked="0"/>
    </xf>
    <xf numFmtId="0" fontId="11" fillId="0" borderId="3" xfId="0" applyFont="1" applyBorder="1" applyAlignment="1">
      <alignment horizontal="center" vertical="center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177" fontId="7" fillId="0" borderId="2" xfId="7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0" fontId="3" fillId="0" borderId="10" xfId="0" applyFont="1" applyBorder="1" applyAlignment="1" applyProtection="1">
      <alignment horizontal="left" vertical="center" indent="1"/>
      <protection locked="0"/>
    </xf>
    <xf numFmtId="0" fontId="3" fillId="0" borderId="10" xfId="0" applyFont="1" applyBorder="1" applyAlignment="1" applyProtection="1">
      <alignment horizontal="left" vertical="center" indent="2"/>
      <protection locked="0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>
      <alignment wrapText="1"/>
    </xf>
    <xf numFmtId="0" fontId="3" fillId="0" borderId="1" xfId="0" applyFont="1" applyBorder="1" applyAlignment="1" applyProtection="1">
      <alignment horizontal="right" wrapText="1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>
      <alignment horizontal="right" vertical="center" wrapText="1"/>
    </xf>
    <xf numFmtId="4" fontId="7" fillId="0" borderId="2" xfId="1" applyNumberFormat="1" applyFont="1" applyBorder="1">
      <alignment horizontal="right" vertical="center"/>
    </xf>
    <xf numFmtId="4" fontId="3" fillId="0" borderId="2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16" fillId="0" borderId="1" xfId="0" applyFont="1"/>
    <xf numFmtId="0" fontId="0" fillId="0" borderId="1" xfId="0"/>
    <xf numFmtId="0" fontId="4" fillId="2" borderId="1" xfId="0" quotePrefix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/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right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18" fillId="2" borderId="2" xfId="0" applyFont="1" applyFill="1" applyBorder="1" applyAlignment="1" applyProtection="1">
      <alignment horizontal="left" vertical="center" wrapText="1"/>
      <protection locked="0"/>
    </xf>
    <xf numFmtId="0" fontId="14" fillId="0" borderId="1" xfId="0" quotePrefix="1" applyFont="1" applyBorder="1" applyAlignment="1">
      <alignment horizontal="center" vertical="center"/>
    </xf>
    <xf numFmtId="0" fontId="10" fillId="0" borderId="1" xfId="0" quotePrefix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7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right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4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Protection="1">
      <protection locked="0"/>
    </xf>
    <xf numFmtId="0" fontId="1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 applyProtection="1">
      <alignment horizontal="left" vertical="center"/>
      <protection locked="0"/>
    </xf>
    <xf numFmtId="4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Alignment="1">
      <alignment vertical="top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3" fillId="0" borderId="1" xfId="0" quotePrefix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</cellXfs>
  <cellStyles count="9">
    <cellStyle name="DateStyle" xfId="4" xr:uid="{00000000-0005-0000-0000-000005000000}"/>
    <cellStyle name="DateTimeStyle" xfId="5" xr:uid="{00000000-0005-0000-0000-000006000000}"/>
    <cellStyle name="IntegralNumberStyle" xfId="7" xr:uid="{00000000-0005-0000-0000-000008000000}"/>
    <cellStyle name="MoneyStyle" xfId="1" xr:uid="{00000000-0005-0000-0000-000003000000}"/>
    <cellStyle name="NumberStyle" xfId="1" xr:uid="{00000000-0005-0000-0000-000001000000}"/>
    <cellStyle name="PercentStyle" xfId="6" xr:uid="{00000000-0005-0000-0000-000007000000}"/>
    <cellStyle name="TextStyle" xfId="2" xr:uid="{00000000-0005-0000-0000-000002000000}"/>
    <cellStyle name="TimeStyle" xfId="3" xr:uid="{00000000-0005-0000-0000-000004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87629-2872-FC65-9AAF-BF2FF2615022}">
  <sheetPr>
    <outlinePr summaryRight="0"/>
    <pageSetUpPr fitToPage="1"/>
  </sheetPr>
  <dimension ref="A1:D36"/>
  <sheetViews>
    <sheetView showGridLines="0" showZeros="0" tabSelected="1" workbookViewId="0">
      <selection activeCell="C36" sqref="C36"/>
    </sheetView>
  </sheetViews>
  <sheetFormatPr defaultColWidth="8.625" defaultRowHeight="12.75" customHeight="1"/>
  <cols>
    <col min="1" max="4" width="41" customWidth="1"/>
  </cols>
  <sheetData>
    <row r="1" spans="1:4" ht="15" customHeight="1">
      <c r="A1" s="1"/>
      <c r="B1" s="1"/>
      <c r="C1" s="1"/>
      <c r="D1" s="2" t="s">
        <v>0</v>
      </c>
    </row>
    <row r="2" spans="1:4" ht="41.25" customHeight="1">
      <c r="A2" s="91" t="str">
        <f>"2026"&amp;"年部门财务收支预算总表"</f>
        <v>2026年部门财务收支预算总表</v>
      </c>
      <c r="B2" s="92"/>
      <c r="C2" s="92"/>
      <c r="D2" s="92"/>
    </row>
    <row r="3" spans="1:4" ht="17.25" customHeight="1">
      <c r="A3" s="93" t="str">
        <f>"单位名称："&amp;"昆明市第三中学经开区学校"</f>
        <v>单位名称：昆明市第三中学经开区学校</v>
      </c>
      <c r="B3" s="94"/>
      <c r="D3" s="3" t="s">
        <v>1</v>
      </c>
    </row>
    <row r="4" spans="1:4" ht="23.25" customHeight="1">
      <c r="A4" s="95" t="s">
        <v>2</v>
      </c>
      <c r="B4" s="96"/>
      <c r="C4" s="95" t="s">
        <v>3</v>
      </c>
      <c r="D4" s="96"/>
    </row>
    <row r="5" spans="1:4" ht="24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7.25" customHeight="1">
      <c r="A6" s="5" t="s">
        <v>7</v>
      </c>
      <c r="B6" s="6">
        <v>41569262.899999999</v>
      </c>
      <c r="C6" s="5" t="s">
        <v>8</v>
      </c>
      <c r="D6" s="6"/>
    </row>
    <row r="7" spans="1:4" ht="17.25" customHeight="1">
      <c r="A7" s="5" t="s">
        <v>9</v>
      </c>
      <c r="B7" s="6"/>
      <c r="C7" s="5" t="s">
        <v>10</v>
      </c>
      <c r="D7" s="6"/>
    </row>
    <row r="8" spans="1:4" ht="17.25" customHeight="1">
      <c r="A8" s="5" t="s">
        <v>11</v>
      </c>
      <c r="B8" s="6"/>
      <c r="C8" s="7" t="s">
        <v>12</v>
      </c>
      <c r="D8" s="6"/>
    </row>
    <row r="9" spans="1:4" ht="17.25" customHeight="1">
      <c r="A9" s="5" t="s">
        <v>13</v>
      </c>
      <c r="B9" s="6">
        <v>4266900</v>
      </c>
      <c r="C9" s="7" t="s">
        <v>14</v>
      </c>
      <c r="D9" s="6"/>
    </row>
    <row r="10" spans="1:4" ht="17.25" customHeight="1">
      <c r="A10" s="5" t="s">
        <v>15</v>
      </c>
      <c r="B10" s="6">
        <v>20128814.800000001</v>
      </c>
      <c r="C10" s="7" t="s">
        <v>16</v>
      </c>
      <c r="D10" s="6">
        <v>59244348.700000003</v>
      </c>
    </row>
    <row r="11" spans="1:4" ht="17.25" customHeight="1">
      <c r="A11" s="5" t="s">
        <v>17</v>
      </c>
      <c r="B11" s="6"/>
      <c r="C11" s="7" t="s">
        <v>18</v>
      </c>
      <c r="D11" s="6"/>
    </row>
    <row r="12" spans="1:4" ht="17.25" customHeight="1">
      <c r="A12" s="5" t="s">
        <v>19</v>
      </c>
      <c r="B12" s="6"/>
      <c r="C12" s="8" t="s">
        <v>20</v>
      </c>
      <c r="D12" s="6"/>
    </row>
    <row r="13" spans="1:4" ht="17.25" customHeight="1">
      <c r="A13" s="5" t="s">
        <v>21</v>
      </c>
      <c r="B13" s="6"/>
      <c r="C13" s="8" t="s">
        <v>22</v>
      </c>
      <c r="D13" s="6">
        <v>3115660</v>
      </c>
    </row>
    <row r="14" spans="1:4" ht="17.25" customHeight="1">
      <c r="A14" s="5" t="s">
        <v>23</v>
      </c>
      <c r="B14" s="6"/>
      <c r="C14" s="8" t="s">
        <v>24</v>
      </c>
      <c r="D14" s="6">
        <v>2005105</v>
      </c>
    </row>
    <row r="15" spans="1:4" ht="17.25" customHeight="1">
      <c r="A15" s="5" t="s">
        <v>25</v>
      </c>
      <c r="B15" s="6">
        <v>20128814.800000001</v>
      </c>
      <c r="C15" s="8" t="s">
        <v>26</v>
      </c>
      <c r="D15" s="6"/>
    </row>
    <row r="16" spans="1:4" ht="17.25" customHeight="1">
      <c r="A16" s="9"/>
      <c r="B16" s="6"/>
      <c r="C16" s="8" t="s">
        <v>27</v>
      </c>
      <c r="D16" s="6"/>
    </row>
    <row r="17" spans="1:4" ht="17.25" customHeight="1">
      <c r="A17" s="10"/>
      <c r="B17" s="6"/>
      <c r="C17" s="8" t="s">
        <v>28</v>
      </c>
      <c r="D17" s="6"/>
    </row>
    <row r="18" spans="1:4" ht="17.25" customHeight="1">
      <c r="A18" s="10"/>
      <c r="B18" s="6"/>
      <c r="C18" s="8" t="s">
        <v>29</v>
      </c>
      <c r="D18" s="6"/>
    </row>
    <row r="19" spans="1:4" ht="17.25" customHeight="1">
      <c r="A19" s="10"/>
      <c r="B19" s="6"/>
      <c r="C19" s="8" t="s">
        <v>30</v>
      </c>
      <c r="D19" s="6"/>
    </row>
    <row r="20" spans="1:4" ht="17.25" customHeight="1">
      <c r="A20" s="10"/>
      <c r="B20" s="6"/>
      <c r="C20" s="8" t="s">
        <v>31</v>
      </c>
      <c r="D20" s="6"/>
    </row>
    <row r="21" spans="1:4" ht="17.25" customHeight="1">
      <c r="A21" s="10"/>
      <c r="B21" s="6"/>
      <c r="C21" s="8" t="s">
        <v>32</v>
      </c>
      <c r="D21" s="6"/>
    </row>
    <row r="22" spans="1:4" ht="17.25" customHeight="1">
      <c r="A22" s="10"/>
      <c r="B22" s="6"/>
      <c r="C22" s="8" t="s">
        <v>33</v>
      </c>
      <c r="D22" s="6"/>
    </row>
    <row r="23" spans="1:4" ht="17.25" customHeight="1">
      <c r="A23" s="10"/>
      <c r="B23" s="6"/>
      <c r="C23" s="8" t="s">
        <v>34</v>
      </c>
      <c r="D23" s="6"/>
    </row>
    <row r="24" spans="1:4" ht="17.25" customHeight="1">
      <c r="A24" s="10"/>
      <c r="B24" s="6"/>
      <c r="C24" s="8" t="s">
        <v>35</v>
      </c>
      <c r="D24" s="6">
        <v>1599864</v>
      </c>
    </row>
    <row r="25" spans="1:4" ht="17.25" customHeight="1">
      <c r="A25" s="10"/>
      <c r="B25" s="6"/>
      <c r="C25" s="8" t="s">
        <v>36</v>
      </c>
      <c r="D25" s="6"/>
    </row>
    <row r="26" spans="1:4" ht="17.25" customHeight="1">
      <c r="A26" s="10"/>
      <c r="B26" s="6"/>
      <c r="C26" s="9" t="s">
        <v>37</v>
      </c>
      <c r="D26" s="6"/>
    </row>
    <row r="27" spans="1:4" ht="17.25" customHeight="1">
      <c r="A27" s="10"/>
      <c r="B27" s="6"/>
      <c r="C27" s="8" t="s">
        <v>38</v>
      </c>
      <c r="D27" s="6"/>
    </row>
    <row r="28" spans="1:4" ht="16.5" customHeight="1">
      <c r="A28" s="10"/>
      <c r="B28" s="6"/>
      <c r="C28" s="8" t="s">
        <v>39</v>
      </c>
      <c r="D28" s="6"/>
    </row>
    <row r="29" spans="1:4" ht="16.5" customHeight="1">
      <c r="A29" s="10"/>
      <c r="B29" s="6"/>
      <c r="C29" s="9" t="s">
        <v>40</v>
      </c>
      <c r="D29" s="6"/>
    </row>
    <row r="30" spans="1:4" ht="17.25" customHeight="1">
      <c r="A30" s="10"/>
      <c r="B30" s="6"/>
      <c r="C30" s="9" t="s">
        <v>41</v>
      </c>
      <c r="D30" s="6"/>
    </row>
    <row r="31" spans="1:4" ht="17.25" customHeight="1">
      <c r="A31" s="10"/>
      <c r="B31" s="6"/>
      <c r="C31" s="8" t="s">
        <v>42</v>
      </c>
      <c r="D31" s="6"/>
    </row>
    <row r="32" spans="1:4" ht="16.5" customHeight="1">
      <c r="A32" s="10" t="s">
        <v>43</v>
      </c>
      <c r="B32" s="6">
        <v>65964977.700000003</v>
      </c>
      <c r="C32" s="10" t="s">
        <v>44</v>
      </c>
      <c r="D32" s="6">
        <v>65964977.700000003</v>
      </c>
    </row>
    <row r="33" spans="1:4" ht="16.5" customHeight="1">
      <c r="A33" s="9" t="s">
        <v>45</v>
      </c>
      <c r="B33" s="6"/>
      <c r="C33" s="9" t="s">
        <v>46</v>
      </c>
      <c r="D33" s="6"/>
    </row>
    <row r="34" spans="1:4" ht="16.5" customHeight="1">
      <c r="A34" s="8" t="s">
        <v>47</v>
      </c>
      <c r="B34" s="6"/>
      <c r="C34" s="8" t="s">
        <v>47</v>
      </c>
      <c r="D34" s="6"/>
    </row>
    <row r="35" spans="1:4" ht="16.5" customHeight="1">
      <c r="A35" s="8" t="s">
        <v>48</v>
      </c>
      <c r="B35" s="6"/>
      <c r="C35" s="8" t="s">
        <v>48</v>
      </c>
      <c r="D35" s="6"/>
    </row>
    <row r="36" spans="1:4" ht="16.5" customHeight="1">
      <c r="A36" s="11" t="s">
        <v>49</v>
      </c>
      <c r="B36" s="6">
        <v>65964977.700000003</v>
      </c>
      <c r="C36" s="11" t="s">
        <v>50</v>
      </c>
      <c r="D36" s="6">
        <v>65964977.700000003</v>
      </c>
    </row>
  </sheetData>
  <mergeCells count="4">
    <mergeCell ref="A2:D2"/>
    <mergeCell ref="A3:B3"/>
    <mergeCell ref="A4:B4"/>
    <mergeCell ref="C4:D4"/>
  </mergeCells>
  <phoneticPr fontId="17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8647A-5A6B-FFEB-3432-1B1A6299DE91}">
  <sheetPr>
    <outlinePr summaryRight="0"/>
    <pageSetUpPr fitToPage="1"/>
  </sheetPr>
  <dimension ref="A1:F10"/>
  <sheetViews>
    <sheetView showZeros="0" workbookViewId="0">
      <selection activeCell="B17" sqref="B17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59">
        <v>1</v>
      </c>
      <c r="B1" s="60">
        <v>0</v>
      </c>
      <c r="C1" s="59">
        <v>1</v>
      </c>
      <c r="D1" s="29"/>
      <c r="E1" s="29"/>
      <c r="F1" s="52" t="s">
        <v>436</v>
      </c>
    </row>
    <row r="2" spans="1:6" ht="42" customHeight="1">
      <c r="A2" s="182" t="str">
        <f>"2026"&amp;"年部门政府性基金预算支出预算表"</f>
        <v>2026年部门政府性基金预算支出预算表</v>
      </c>
      <c r="B2" s="183" t="s">
        <v>437</v>
      </c>
      <c r="C2" s="184"/>
      <c r="D2" s="128"/>
      <c r="E2" s="128"/>
      <c r="F2" s="128"/>
    </row>
    <row r="3" spans="1:6" ht="13.5" customHeight="1">
      <c r="A3" s="152" t="str">
        <f>"单位名称："&amp;"昆明市第三中学经开区学校"</f>
        <v>单位名称：昆明市第三中学经开区学校</v>
      </c>
      <c r="B3" s="152" t="s">
        <v>438</v>
      </c>
      <c r="C3" s="188"/>
      <c r="D3" s="29"/>
      <c r="E3" s="29"/>
      <c r="F3" s="52" t="s">
        <v>1</v>
      </c>
    </row>
    <row r="4" spans="1:6" ht="19.5" customHeight="1">
      <c r="A4" s="138" t="s">
        <v>179</v>
      </c>
      <c r="B4" s="186" t="s">
        <v>71</v>
      </c>
      <c r="C4" s="138" t="s">
        <v>72</v>
      </c>
      <c r="D4" s="164" t="s">
        <v>439</v>
      </c>
      <c r="E4" s="136"/>
      <c r="F4" s="137"/>
    </row>
    <row r="5" spans="1:6" ht="18.75" customHeight="1">
      <c r="A5" s="158"/>
      <c r="B5" s="187"/>
      <c r="C5" s="158"/>
      <c r="D5" s="61" t="s">
        <v>54</v>
      </c>
      <c r="E5" s="46" t="s">
        <v>75</v>
      </c>
      <c r="F5" s="61" t="s">
        <v>76</v>
      </c>
    </row>
    <row r="6" spans="1:6" ht="18.75" customHeight="1">
      <c r="A6" s="56">
        <v>1</v>
      </c>
      <c r="B6" s="62" t="s">
        <v>83</v>
      </c>
      <c r="C6" s="56">
        <v>3</v>
      </c>
      <c r="D6" s="32">
        <v>4</v>
      </c>
      <c r="E6" s="32">
        <v>5</v>
      </c>
      <c r="F6" s="32">
        <v>6</v>
      </c>
    </row>
    <row r="7" spans="1:6" ht="21" customHeight="1">
      <c r="A7" s="15"/>
      <c r="B7" s="15"/>
      <c r="C7" s="15"/>
      <c r="D7" s="6"/>
      <c r="E7" s="6"/>
      <c r="F7" s="6"/>
    </row>
    <row r="8" spans="1:6" ht="21" customHeight="1">
      <c r="A8" s="15"/>
      <c r="B8" s="15"/>
      <c r="C8" s="15"/>
      <c r="D8" s="6"/>
      <c r="E8" s="6"/>
      <c r="F8" s="6"/>
    </row>
    <row r="9" spans="1:6" ht="18.75" customHeight="1">
      <c r="A9" s="102" t="s">
        <v>170</v>
      </c>
      <c r="B9" s="102" t="s">
        <v>170</v>
      </c>
      <c r="C9" s="185" t="s">
        <v>170</v>
      </c>
      <c r="D9" s="6"/>
      <c r="E9" s="6"/>
      <c r="F9" s="6"/>
    </row>
    <row r="10" spans="1:6" s="90" customFormat="1" ht="14.25" customHeight="1">
      <c r="A10" s="89" t="s">
        <v>533</v>
      </c>
    </row>
  </sheetData>
  <mergeCells count="7">
    <mergeCell ref="A2:F2"/>
    <mergeCell ref="A9:C9"/>
    <mergeCell ref="D4:F4"/>
    <mergeCell ref="B4:B5"/>
    <mergeCell ref="C4:C5"/>
    <mergeCell ref="A4:A5"/>
    <mergeCell ref="A3:C3"/>
  </mergeCells>
  <phoneticPr fontId="17" type="noConversion"/>
  <printOptions horizontalCentered="1"/>
  <pageMargins left="0.37" right="0.37" top="0.56000000000000005" bottom="0.56000000000000005" header="0.48" footer="0.48"/>
  <pageSetup paperSize="9" scale="98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A02E4-D4BC-27DD-FA96-965A23019496}">
  <sheetPr>
    <outlinePr summaryRight="0"/>
    <pageSetUpPr fitToPage="1"/>
  </sheetPr>
  <dimension ref="A1:Q30"/>
  <sheetViews>
    <sheetView showZeros="0" workbookViewId="0">
      <selection activeCell="C37" sqref="C37"/>
    </sheetView>
  </sheetViews>
  <sheetFormatPr defaultColWidth="9.125" defaultRowHeight="14.25" customHeight="1"/>
  <cols>
    <col min="1" max="1" width="39.875" customWidth="1"/>
    <col min="2" max="2" width="30.75" customWidth="1"/>
    <col min="3" max="3" width="35.25" customWidth="1"/>
    <col min="4" max="4" width="7.75" customWidth="1"/>
    <col min="5" max="5" width="11.125" customWidth="1"/>
    <col min="6" max="6" width="13.25" customWidth="1"/>
    <col min="7" max="16" width="20" customWidth="1"/>
    <col min="17" max="17" width="19.875" customWidth="1"/>
  </cols>
  <sheetData>
    <row r="1" spans="1:17" ht="15.75" customHeight="1">
      <c r="P1" s="43"/>
      <c r="Q1" s="43" t="s">
        <v>440</v>
      </c>
    </row>
    <row r="2" spans="1:17" ht="41.25" customHeight="1">
      <c r="A2" s="197" t="str">
        <f>"2026"&amp;"年部门政府采购预算表"</f>
        <v>2026年部门政府采购预算表</v>
      </c>
      <c r="B2" s="151"/>
      <c r="C2" s="151"/>
      <c r="D2" s="151"/>
      <c r="E2" s="151"/>
      <c r="F2" s="151"/>
      <c r="G2" s="151"/>
      <c r="H2" s="151"/>
      <c r="I2" s="151"/>
      <c r="J2" s="151"/>
      <c r="K2" s="150"/>
      <c r="L2" s="151"/>
      <c r="M2" s="151"/>
      <c r="N2" s="150"/>
      <c r="O2" s="151"/>
      <c r="P2" s="150"/>
      <c r="Q2" s="150"/>
    </row>
    <row r="3" spans="1:17" ht="18.75" customHeight="1">
      <c r="A3" s="143" t="str">
        <f>"单位名称："&amp;"昆明市第三中学经开区学校"</f>
        <v>单位名称：昆明市第三中学经开区学校</v>
      </c>
      <c r="B3" s="200"/>
      <c r="C3" s="200"/>
      <c r="D3" s="200"/>
      <c r="E3" s="200"/>
      <c r="F3" s="200"/>
      <c r="G3" s="45"/>
      <c r="H3" s="45"/>
      <c r="I3" s="45"/>
      <c r="J3" s="45"/>
      <c r="P3" s="63"/>
      <c r="Q3" s="52" t="s">
        <v>1</v>
      </c>
    </row>
    <row r="4" spans="1:17" ht="15.75" customHeight="1">
      <c r="A4" s="170" t="s">
        <v>441</v>
      </c>
      <c r="B4" s="198" t="s">
        <v>442</v>
      </c>
      <c r="C4" s="198" t="s">
        <v>443</v>
      </c>
      <c r="D4" s="198" t="s">
        <v>444</v>
      </c>
      <c r="E4" s="198" t="s">
        <v>445</v>
      </c>
      <c r="F4" s="198" t="s">
        <v>446</v>
      </c>
      <c r="G4" s="199" t="s">
        <v>186</v>
      </c>
      <c r="H4" s="199"/>
      <c r="I4" s="199"/>
      <c r="J4" s="199"/>
      <c r="K4" s="162"/>
      <c r="L4" s="199"/>
      <c r="M4" s="199"/>
      <c r="N4" s="159"/>
      <c r="O4" s="199"/>
      <c r="P4" s="162"/>
      <c r="Q4" s="160"/>
    </row>
    <row r="5" spans="1:17" ht="17.25" customHeight="1">
      <c r="A5" s="171"/>
      <c r="B5" s="191"/>
      <c r="C5" s="191"/>
      <c r="D5" s="191"/>
      <c r="E5" s="191"/>
      <c r="F5" s="191"/>
      <c r="G5" s="191" t="s">
        <v>54</v>
      </c>
      <c r="H5" s="191" t="s">
        <v>57</v>
      </c>
      <c r="I5" s="191" t="s">
        <v>447</v>
      </c>
      <c r="J5" s="191" t="s">
        <v>448</v>
      </c>
      <c r="K5" s="201" t="s">
        <v>449</v>
      </c>
      <c r="L5" s="193" t="s">
        <v>450</v>
      </c>
      <c r="M5" s="193"/>
      <c r="N5" s="194"/>
      <c r="O5" s="193"/>
      <c r="P5" s="195"/>
      <c r="Q5" s="196"/>
    </row>
    <row r="6" spans="1:17" ht="54" customHeight="1">
      <c r="A6" s="172"/>
      <c r="B6" s="192"/>
      <c r="C6" s="192"/>
      <c r="D6" s="192"/>
      <c r="E6" s="192"/>
      <c r="F6" s="192"/>
      <c r="G6" s="192"/>
      <c r="H6" s="192" t="s">
        <v>56</v>
      </c>
      <c r="I6" s="192"/>
      <c r="J6" s="192"/>
      <c r="K6" s="202"/>
      <c r="L6" s="65" t="s">
        <v>56</v>
      </c>
      <c r="M6" s="65" t="s">
        <v>63</v>
      </c>
      <c r="N6" s="64" t="s">
        <v>64</v>
      </c>
      <c r="O6" s="65" t="s">
        <v>65</v>
      </c>
      <c r="P6" s="66" t="s">
        <v>66</v>
      </c>
      <c r="Q6" s="64" t="s">
        <v>67</v>
      </c>
    </row>
    <row r="7" spans="1:17" ht="18" customHeight="1">
      <c r="A7" s="67">
        <v>1</v>
      </c>
      <c r="B7" s="68">
        <v>2</v>
      </c>
      <c r="C7" s="67">
        <v>3</v>
      </c>
      <c r="D7" s="67">
        <v>4</v>
      </c>
      <c r="E7" s="68">
        <v>5</v>
      </c>
      <c r="F7" s="67">
        <v>6</v>
      </c>
      <c r="G7" s="67">
        <v>7</v>
      </c>
      <c r="H7" s="68">
        <v>8</v>
      </c>
      <c r="I7" s="67">
        <v>9</v>
      </c>
      <c r="J7" s="67">
        <v>10</v>
      </c>
      <c r="K7" s="68">
        <v>11</v>
      </c>
      <c r="L7" s="67">
        <v>12</v>
      </c>
      <c r="M7" s="67">
        <v>13</v>
      </c>
      <c r="N7" s="68">
        <v>14</v>
      </c>
      <c r="O7" s="67">
        <v>15</v>
      </c>
      <c r="P7" s="67">
        <v>16</v>
      </c>
      <c r="Q7" s="68">
        <v>17</v>
      </c>
    </row>
    <row r="8" spans="1:17" ht="28.5" customHeight="1">
      <c r="A8" s="69" t="s">
        <v>196</v>
      </c>
      <c r="B8" s="70"/>
      <c r="C8" s="70"/>
      <c r="D8" s="70"/>
      <c r="E8" s="71"/>
      <c r="F8" s="6">
        <v>17031094.800000001</v>
      </c>
      <c r="G8" s="6">
        <v>13007174.800000001</v>
      </c>
      <c r="H8" s="6">
        <v>4229960</v>
      </c>
      <c r="I8" s="6"/>
      <c r="J8" s="6"/>
      <c r="K8" s="6"/>
      <c r="L8" s="6">
        <v>8777214.8000000007</v>
      </c>
      <c r="M8" s="6"/>
      <c r="N8" s="6"/>
      <c r="O8" s="6"/>
      <c r="P8" s="6"/>
      <c r="Q8" s="6">
        <v>8777214.8000000007</v>
      </c>
    </row>
    <row r="9" spans="1:17" ht="21" customHeight="1">
      <c r="A9" s="72" t="s">
        <v>69</v>
      </c>
      <c r="B9" s="70"/>
      <c r="C9" s="70"/>
      <c r="D9" s="70"/>
      <c r="E9" s="71"/>
      <c r="F9" s="6">
        <v>17031094.800000001</v>
      </c>
      <c r="G9" s="6">
        <v>13007174.800000001</v>
      </c>
      <c r="H9" s="6">
        <v>4229960</v>
      </c>
      <c r="I9" s="6"/>
      <c r="J9" s="6"/>
      <c r="K9" s="6"/>
      <c r="L9" s="6">
        <v>8777214.8000000007</v>
      </c>
      <c r="M9" s="6"/>
      <c r="N9" s="6"/>
      <c r="O9" s="6"/>
      <c r="P9" s="6"/>
      <c r="Q9" s="6">
        <v>8777214.8000000007</v>
      </c>
    </row>
    <row r="10" spans="1:17" ht="21" customHeight="1">
      <c r="A10" s="73" t="s">
        <v>259</v>
      </c>
      <c r="B10" s="70" t="s">
        <v>451</v>
      </c>
      <c r="C10" s="70" t="s">
        <v>452</v>
      </c>
      <c r="D10" s="70" t="s">
        <v>453</v>
      </c>
      <c r="E10" s="71">
        <v>1</v>
      </c>
      <c r="F10" s="6">
        <v>1132799.2</v>
      </c>
      <c r="G10" s="6">
        <v>1132799.2</v>
      </c>
      <c r="H10" s="6"/>
      <c r="I10" s="6"/>
      <c r="J10" s="6"/>
      <c r="K10" s="6"/>
      <c r="L10" s="6">
        <v>1132799.2</v>
      </c>
      <c r="M10" s="6"/>
      <c r="N10" s="6"/>
      <c r="O10" s="6"/>
      <c r="P10" s="6"/>
      <c r="Q10" s="6">
        <v>1132799.2</v>
      </c>
    </row>
    <row r="11" spans="1:17" ht="21" customHeight="1">
      <c r="A11" s="73" t="s">
        <v>259</v>
      </c>
      <c r="B11" s="70" t="s">
        <v>454</v>
      </c>
      <c r="C11" s="70" t="s">
        <v>452</v>
      </c>
      <c r="D11" s="70" t="s">
        <v>318</v>
      </c>
      <c r="E11" s="71">
        <v>1</v>
      </c>
      <c r="F11" s="6">
        <v>636415.6</v>
      </c>
      <c r="G11" s="6">
        <v>636415.6</v>
      </c>
      <c r="H11" s="6"/>
      <c r="I11" s="6"/>
      <c r="J11" s="6"/>
      <c r="K11" s="6"/>
      <c r="L11" s="6">
        <v>636415.6</v>
      </c>
      <c r="M11" s="6"/>
      <c r="N11" s="6"/>
      <c r="O11" s="6"/>
      <c r="P11" s="6"/>
      <c r="Q11" s="6">
        <v>636415.6</v>
      </c>
    </row>
    <row r="12" spans="1:17" ht="21" customHeight="1">
      <c r="A12" s="73" t="s">
        <v>259</v>
      </c>
      <c r="B12" s="70" t="s">
        <v>455</v>
      </c>
      <c r="C12" s="70" t="s">
        <v>456</v>
      </c>
      <c r="D12" s="70" t="s">
        <v>318</v>
      </c>
      <c r="E12" s="71">
        <v>1</v>
      </c>
      <c r="F12" s="6">
        <v>150000</v>
      </c>
      <c r="G12" s="6">
        <v>150000</v>
      </c>
      <c r="H12" s="6"/>
      <c r="I12" s="6"/>
      <c r="J12" s="6"/>
      <c r="K12" s="6"/>
      <c r="L12" s="6">
        <v>150000</v>
      </c>
      <c r="M12" s="6"/>
      <c r="N12" s="6"/>
      <c r="O12" s="6"/>
      <c r="P12" s="6"/>
      <c r="Q12" s="6">
        <v>150000</v>
      </c>
    </row>
    <row r="13" spans="1:17" ht="21" customHeight="1">
      <c r="A13" s="73" t="s">
        <v>259</v>
      </c>
      <c r="B13" s="70" t="s">
        <v>457</v>
      </c>
      <c r="C13" s="70" t="s">
        <v>458</v>
      </c>
      <c r="D13" s="70" t="s">
        <v>318</v>
      </c>
      <c r="E13" s="71">
        <v>1</v>
      </c>
      <c r="F13" s="6">
        <v>470000</v>
      </c>
      <c r="G13" s="6">
        <v>470000</v>
      </c>
      <c r="H13" s="6"/>
      <c r="I13" s="6"/>
      <c r="J13" s="6"/>
      <c r="K13" s="6"/>
      <c r="L13" s="6">
        <v>470000</v>
      </c>
      <c r="M13" s="6"/>
      <c r="N13" s="6"/>
      <c r="O13" s="6"/>
      <c r="P13" s="6"/>
      <c r="Q13" s="6">
        <v>470000</v>
      </c>
    </row>
    <row r="14" spans="1:17" ht="21" customHeight="1">
      <c r="A14" s="73" t="s">
        <v>259</v>
      </c>
      <c r="B14" s="70" t="s">
        <v>459</v>
      </c>
      <c r="C14" s="70" t="s">
        <v>460</v>
      </c>
      <c r="D14" s="70" t="s">
        <v>318</v>
      </c>
      <c r="E14" s="71">
        <v>1</v>
      </c>
      <c r="F14" s="6">
        <v>1350000</v>
      </c>
      <c r="G14" s="6">
        <v>1350000</v>
      </c>
      <c r="H14" s="6"/>
      <c r="I14" s="6"/>
      <c r="J14" s="6"/>
      <c r="K14" s="6"/>
      <c r="L14" s="6">
        <v>1350000</v>
      </c>
      <c r="M14" s="6"/>
      <c r="N14" s="6"/>
      <c r="O14" s="6"/>
      <c r="P14" s="6"/>
      <c r="Q14" s="6">
        <v>1350000</v>
      </c>
    </row>
    <row r="15" spans="1:17" ht="21" customHeight="1">
      <c r="A15" s="73" t="s">
        <v>259</v>
      </c>
      <c r="B15" s="70" t="s">
        <v>461</v>
      </c>
      <c r="C15" s="70" t="s">
        <v>462</v>
      </c>
      <c r="D15" s="70" t="s">
        <v>318</v>
      </c>
      <c r="E15" s="71">
        <v>1</v>
      </c>
      <c r="F15" s="6">
        <v>30000</v>
      </c>
      <c r="G15" s="6">
        <v>30000</v>
      </c>
      <c r="H15" s="6"/>
      <c r="I15" s="6"/>
      <c r="J15" s="6"/>
      <c r="K15" s="6"/>
      <c r="L15" s="6">
        <v>30000</v>
      </c>
      <c r="M15" s="6"/>
      <c r="N15" s="6"/>
      <c r="O15" s="6"/>
      <c r="P15" s="6"/>
      <c r="Q15" s="6">
        <v>30000</v>
      </c>
    </row>
    <row r="16" spans="1:17" ht="21" customHeight="1">
      <c r="A16" s="73" t="s">
        <v>259</v>
      </c>
      <c r="B16" s="70" t="s">
        <v>463</v>
      </c>
      <c r="C16" s="70" t="s">
        <v>464</v>
      </c>
      <c r="D16" s="70" t="s">
        <v>318</v>
      </c>
      <c r="E16" s="71">
        <v>1</v>
      </c>
      <c r="F16" s="6">
        <v>1100000</v>
      </c>
      <c r="G16" s="6">
        <v>1100000</v>
      </c>
      <c r="H16" s="6"/>
      <c r="I16" s="6"/>
      <c r="J16" s="6"/>
      <c r="K16" s="6"/>
      <c r="L16" s="6">
        <v>1100000</v>
      </c>
      <c r="M16" s="6"/>
      <c r="N16" s="6"/>
      <c r="O16" s="6"/>
      <c r="P16" s="6"/>
      <c r="Q16" s="6">
        <v>1100000</v>
      </c>
    </row>
    <row r="17" spans="1:17" ht="21" customHeight="1">
      <c r="A17" s="73" t="s">
        <v>259</v>
      </c>
      <c r="B17" s="70" t="s">
        <v>465</v>
      </c>
      <c r="C17" s="70" t="s">
        <v>464</v>
      </c>
      <c r="D17" s="70" t="s">
        <v>318</v>
      </c>
      <c r="E17" s="71">
        <v>1</v>
      </c>
      <c r="F17" s="6">
        <v>588600</v>
      </c>
      <c r="G17" s="6">
        <v>588600</v>
      </c>
      <c r="H17" s="6"/>
      <c r="I17" s="6"/>
      <c r="J17" s="6"/>
      <c r="K17" s="6"/>
      <c r="L17" s="6">
        <v>588600</v>
      </c>
      <c r="M17" s="6"/>
      <c r="N17" s="6"/>
      <c r="O17" s="6"/>
      <c r="P17" s="6"/>
      <c r="Q17" s="6">
        <v>588600</v>
      </c>
    </row>
    <row r="18" spans="1:17" ht="21" customHeight="1">
      <c r="A18" s="73" t="s">
        <v>259</v>
      </c>
      <c r="B18" s="70" t="s">
        <v>466</v>
      </c>
      <c r="C18" s="70" t="s">
        <v>464</v>
      </c>
      <c r="D18" s="70" t="s">
        <v>318</v>
      </c>
      <c r="E18" s="71">
        <v>1</v>
      </c>
      <c r="F18" s="6">
        <v>396000</v>
      </c>
      <c r="G18" s="6">
        <v>396000</v>
      </c>
      <c r="H18" s="6"/>
      <c r="I18" s="6"/>
      <c r="J18" s="6"/>
      <c r="K18" s="6"/>
      <c r="L18" s="6">
        <v>396000</v>
      </c>
      <c r="M18" s="6"/>
      <c r="N18" s="6"/>
      <c r="O18" s="6"/>
      <c r="P18" s="6"/>
      <c r="Q18" s="6">
        <v>396000</v>
      </c>
    </row>
    <row r="19" spans="1:17" ht="21" customHeight="1">
      <c r="A19" s="73" t="s">
        <v>259</v>
      </c>
      <c r="B19" s="70" t="s">
        <v>467</v>
      </c>
      <c r="C19" s="70" t="s">
        <v>464</v>
      </c>
      <c r="D19" s="70" t="s">
        <v>318</v>
      </c>
      <c r="E19" s="71">
        <v>1</v>
      </c>
      <c r="F19" s="6">
        <v>873400</v>
      </c>
      <c r="G19" s="6">
        <v>873400</v>
      </c>
      <c r="H19" s="6"/>
      <c r="I19" s="6"/>
      <c r="J19" s="6"/>
      <c r="K19" s="6"/>
      <c r="L19" s="6">
        <v>873400</v>
      </c>
      <c r="M19" s="6"/>
      <c r="N19" s="6"/>
      <c r="O19" s="6"/>
      <c r="P19" s="6"/>
      <c r="Q19" s="6">
        <v>873400</v>
      </c>
    </row>
    <row r="20" spans="1:17" ht="21" customHeight="1">
      <c r="A20" s="73" t="s">
        <v>259</v>
      </c>
      <c r="B20" s="70" t="s">
        <v>468</v>
      </c>
      <c r="C20" s="70" t="s">
        <v>469</v>
      </c>
      <c r="D20" s="70" t="s">
        <v>318</v>
      </c>
      <c r="E20" s="71">
        <v>1</v>
      </c>
      <c r="F20" s="6">
        <v>550000</v>
      </c>
      <c r="G20" s="6">
        <v>550000</v>
      </c>
      <c r="H20" s="6"/>
      <c r="I20" s="6"/>
      <c r="J20" s="6"/>
      <c r="K20" s="6"/>
      <c r="L20" s="6">
        <v>550000</v>
      </c>
      <c r="M20" s="6"/>
      <c r="N20" s="6"/>
      <c r="O20" s="6"/>
      <c r="P20" s="6"/>
      <c r="Q20" s="6">
        <v>550000</v>
      </c>
    </row>
    <row r="21" spans="1:17" ht="21" customHeight="1">
      <c r="A21" s="73" t="s">
        <v>259</v>
      </c>
      <c r="B21" s="70" t="s">
        <v>470</v>
      </c>
      <c r="C21" s="70" t="s">
        <v>471</v>
      </c>
      <c r="D21" s="70" t="s">
        <v>453</v>
      </c>
      <c r="E21" s="71">
        <v>1</v>
      </c>
      <c r="F21" s="6">
        <v>1500000</v>
      </c>
      <c r="G21" s="6">
        <v>1500000</v>
      </c>
      <c r="H21" s="6"/>
      <c r="I21" s="6"/>
      <c r="J21" s="6"/>
      <c r="K21" s="6"/>
      <c r="L21" s="6">
        <v>1500000</v>
      </c>
      <c r="M21" s="6"/>
      <c r="N21" s="6"/>
      <c r="O21" s="6"/>
      <c r="P21" s="6"/>
      <c r="Q21" s="6">
        <v>1500000</v>
      </c>
    </row>
    <row r="22" spans="1:17" ht="21" customHeight="1">
      <c r="A22" s="73" t="s">
        <v>269</v>
      </c>
      <c r="B22" s="70" t="s">
        <v>472</v>
      </c>
      <c r="C22" s="70" t="s">
        <v>473</v>
      </c>
      <c r="D22" s="70" t="s">
        <v>346</v>
      </c>
      <c r="E22" s="71">
        <v>1</v>
      </c>
      <c r="F22" s="6">
        <v>2144880</v>
      </c>
      <c r="G22" s="6">
        <v>714960</v>
      </c>
      <c r="H22" s="6">
        <v>714960</v>
      </c>
      <c r="I22" s="6"/>
      <c r="J22" s="6"/>
      <c r="K22" s="6"/>
      <c r="L22" s="6"/>
      <c r="M22" s="6"/>
      <c r="N22" s="6"/>
      <c r="O22" s="6"/>
      <c r="P22" s="6"/>
      <c r="Q22" s="6"/>
    </row>
    <row r="23" spans="1:17" ht="21" customHeight="1">
      <c r="A23" s="73" t="s">
        <v>269</v>
      </c>
      <c r="B23" s="70" t="s">
        <v>474</v>
      </c>
      <c r="C23" s="70" t="s">
        <v>475</v>
      </c>
      <c r="D23" s="70" t="s">
        <v>453</v>
      </c>
      <c r="E23" s="71">
        <v>16</v>
      </c>
      <c r="F23" s="6">
        <v>768000</v>
      </c>
      <c r="G23" s="6">
        <v>768000</v>
      </c>
      <c r="H23" s="6">
        <v>768000</v>
      </c>
      <c r="I23" s="6"/>
      <c r="J23" s="6"/>
      <c r="K23" s="6"/>
      <c r="L23" s="6"/>
      <c r="M23" s="6"/>
      <c r="N23" s="6"/>
      <c r="O23" s="6"/>
      <c r="P23" s="6"/>
      <c r="Q23" s="6"/>
    </row>
    <row r="24" spans="1:17" ht="21" customHeight="1">
      <c r="A24" s="73" t="s">
        <v>269</v>
      </c>
      <c r="B24" s="70" t="s">
        <v>476</v>
      </c>
      <c r="C24" s="70" t="s">
        <v>477</v>
      </c>
      <c r="D24" s="70" t="s">
        <v>453</v>
      </c>
      <c r="E24" s="71">
        <v>1</v>
      </c>
      <c r="F24" s="6">
        <v>300000</v>
      </c>
      <c r="G24" s="6">
        <v>300000</v>
      </c>
      <c r="H24" s="6">
        <v>300000</v>
      </c>
      <c r="I24" s="6"/>
      <c r="J24" s="6"/>
      <c r="K24" s="6"/>
      <c r="L24" s="6"/>
      <c r="M24" s="6"/>
      <c r="N24" s="6"/>
      <c r="O24" s="6"/>
      <c r="P24" s="6"/>
      <c r="Q24" s="6"/>
    </row>
    <row r="25" spans="1:17" ht="21" customHeight="1">
      <c r="A25" s="73" t="s">
        <v>269</v>
      </c>
      <c r="B25" s="70" t="s">
        <v>478</v>
      </c>
      <c r="C25" s="70" t="s">
        <v>478</v>
      </c>
      <c r="D25" s="70" t="s">
        <v>479</v>
      </c>
      <c r="E25" s="71">
        <v>500</v>
      </c>
      <c r="F25" s="6">
        <v>15000</v>
      </c>
      <c r="G25" s="6">
        <v>15000</v>
      </c>
      <c r="H25" s="6">
        <v>15000</v>
      </c>
      <c r="I25" s="6"/>
      <c r="J25" s="6"/>
      <c r="K25" s="6"/>
      <c r="L25" s="6"/>
      <c r="M25" s="6"/>
      <c r="N25" s="6"/>
      <c r="O25" s="6"/>
      <c r="P25" s="6"/>
      <c r="Q25" s="6"/>
    </row>
    <row r="26" spans="1:17" ht="21" customHeight="1">
      <c r="A26" s="73" t="s">
        <v>269</v>
      </c>
      <c r="B26" s="70" t="s">
        <v>480</v>
      </c>
      <c r="C26" s="70" t="s">
        <v>481</v>
      </c>
      <c r="D26" s="70" t="s">
        <v>482</v>
      </c>
      <c r="E26" s="71">
        <v>10</v>
      </c>
      <c r="F26" s="6">
        <v>50000</v>
      </c>
      <c r="G26" s="6">
        <v>50000</v>
      </c>
      <c r="H26" s="6">
        <v>50000</v>
      </c>
      <c r="I26" s="6"/>
      <c r="J26" s="6"/>
      <c r="K26" s="6"/>
      <c r="L26" s="6"/>
      <c r="M26" s="6"/>
      <c r="N26" s="6"/>
      <c r="O26" s="6"/>
      <c r="P26" s="6"/>
      <c r="Q26" s="6"/>
    </row>
    <row r="27" spans="1:17" ht="21" customHeight="1">
      <c r="A27" s="73" t="s">
        <v>269</v>
      </c>
      <c r="B27" s="70" t="s">
        <v>271</v>
      </c>
      <c r="C27" s="70" t="s">
        <v>483</v>
      </c>
      <c r="D27" s="70" t="s">
        <v>346</v>
      </c>
      <c r="E27" s="71">
        <v>1</v>
      </c>
      <c r="F27" s="6">
        <v>3891000</v>
      </c>
      <c r="G27" s="6">
        <v>1297000</v>
      </c>
      <c r="H27" s="6">
        <v>1297000</v>
      </c>
      <c r="I27" s="6"/>
      <c r="J27" s="6"/>
      <c r="K27" s="6"/>
      <c r="L27" s="6"/>
      <c r="M27" s="6"/>
      <c r="N27" s="6"/>
      <c r="O27" s="6"/>
      <c r="P27" s="6"/>
      <c r="Q27" s="6"/>
    </row>
    <row r="28" spans="1:17" ht="21" customHeight="1">
      <c r="A28" s="73" t="s">
        <v>269</v>
      </c>
      <c r="B28" s="70" t="s">
        <v>484</v>
      </c>
      <c r="C28" s="70" t="s">
        <v>485</v>
      </c>
      <c r="D28" s="70" t="s">
        <v>318</v>
      </c>
      <c r="E28" s="71">
        <v>1</v>
      </c>
      <c r="F28" s="6">
        <v>110000</v>
      </c>
      <c r="G28" s="6">
        <v>110000</v>
      </c>
      <c r="H28" s="6">
        <v>110000</v>
      </c>
      <c r="I28" s="6"/>
      <c r="J28" s="6"/>
      <c r="K28" s="6"/>
      <c r="L28" s="6"/>
      <c r="M28" s="6"/>
      <c r="N28" s="6"/>
      <c r="O28" s="6"/>
      <c r="P28" s="6"/>
      <c r="Q28" s="6"/>
    </row>
    <row r="29" spans="1:17" ht="21" customHeight="1">
      <c r="A29" s="73" t="s">
        <v>277</v>
      </c>
      <c r="B29" s="70" t="s">
        <v>486</v>
      </c>
      <c r="C29" s="70" t="s">
        <v>464</v>
      </c>
      <c r="D29" s="70" t="s">
        <v>318</v>
      </c>
      <c r="E29" s="71">
        <v>1</v>
      </c>
      <c r="F29" s="6">
        <v>975000</v>
      </c>
      <c r="G29" s="6">
        <v>975000</v>
      </c>
      <c r="H29" s="6">
        <v>975000</v>
      </c>
      <c r="I29" s="6"/>
      <c r="J29" s="6"/>
      <c r="K29" s="6"/>
      <c r="L29" s="6"/>
      <c r="M29" s="6"/>
      <c r="N29" s="6"/>
      <c r="O29" s="6"/>
      <c r="P29" s="6"/>
      <c r="Q29" s="6"/>
    </row>
    <row r="30" spans="1:17" ht="21" customHeight="1">
      <c r="A30" s="189" t="s">
        <v>170</v>
      </c>
      <c r="B30" s="190"/>
      <c r="C30" s="190"/>
      <c r="D30" s="190"/>
      <c r="E30" s="110"/>
      <c r="F30" s="6">
        <v>17031094.800000001</v>
      </c>
      <c r="G30" s="6">
        <v>13007174.800000001</v>
      </c>
      <c r="H30" s="6">
        <v>4229960</v>
      </c>
      <c r="I30" s="6"/>
      <c r="J30" s="6"/>
      <c r="K30" s="6"/>
      <c r="L30" s="6">
        <v>8777214.8000000007</v>
      </c>
      <c r="M30" s="6"/>
      <c r="N30" s="6"/>
      <c r="O30" s="6"/>
      <c r="P30" s="6"/>
      <c r="Q30" s="6">
        <v>8777214.8000000007</v>
      </c>
    </row>
  </sheetData>
  <mergeCells count="16">
    <mergeCell ref="A30:E30"/>
    <mergeCell ref="H5:H6"/>
    <mergeCell ref="L5:Q5"/>
    <mergeCell ref="A2:Q2"/>
    <mergeCell ref="A4:A6"/>
    <mergeCell ref="B4:B6"/>
    <mergeCell ref="C4:C6"/>
    <mergeCell ref="D4:D6"/>
    <mergeCell ref="E4:E6"/>
    <mergeCell ref="F4:F6"/>
    <mergeCell ref="G4:Q4"/>
    <mergeCell ref="I5:I6"/>
    <mergeCell ref="J5:J6"/>
    <mergeCell ref="A3:F3"/>
    <mergeCell ref="K5:K6"/>
    <mergeCell ref="G5:G6"/>
  </mergeCells>
  <phoneticPr fontId="17" type="noConversion"/>
  <printOptions horizontalCentered="1"/>
  <pageMargins left="0.96" right="0.96" top="0.72" bottom="0.72" header="0" footer="0"/>
  <pageSetup paperSize="9" scale="6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16B6E-3765-23A3-D464-D6C207FEE874}">
  <sheetPr>
    <outlinePr summaryRight="0"/>
    <pageSetUpPr fitToPage="1"/>
  </sheetPr>
  <dimension ref="A1:N12"/>
  <sheetViews>
    <sheetView showZeros="0" workbookViewId="0">
      <selection activeCell="C23" sqref="C23"/>
    </sheetView>
  </sheetViews>
  <sheetFormatPr defaultColWidth="9.125" defaultRowHeight="14.25" customHeight="1"/>
  <cols>
    <col min="1" max="3" width="39.125" customWidth="1"/>
    <col min="4" max="12" width="20.375" customWidth="1"/>
    <col min="13" max="14" width="20.25" customWidth="1"/>
  </cols>
  <sheetData>
    <row r="1" spans="1:14" ht="16.5" customHeight="1">
      <c r="A1" s="74"/>
      <c r="B1" s="42"/>
      <c r="C1" s="42"/>
      <c r="D1" s="74"/>
      <c r="E1" s="74"/>
      <c r="F1" s="74"/>
      <c r="G1" s="74"/>
      <c r="H1" s="75"/>
      <c r="I1" s="74"/>
      <c r="J1" s="74"/>
      <c r="K1" s="42"/>
      <c r="L1" s="74"/>
      <c r="M1" s="76"/>
      <c r="N1" s="76" t="s">
        <v>487</v>
      </c>
    </row>
    <row r="2" spans="1:14" ht="41.25" customHeight="1">
      <c r="A2" s="206" t="str">
        <f>"2026"&amp;"年部门政府购买服务预算表"</f>
        <v>2026年部门政府购买服务预算表</v>
      </c>
      <c r="B2" s="150"/>
      <c r="C2" s="150"/>
      <c r="D2" s="207"/>
      <c r="E2" s="207"/>
      <c r="F2" s="207"/>
      <c r="G2" s="207"/>
      <c r="H2" s="208"/>
      <c r="I2" s="207"/>
      <c r="J2" s="207"/>
      <c r="K2" s="150"/>
      <c r="L2" s="207"/>
      <c r="M2" s="208"/>
      <c r="N2" s="150"/>
    </row>
    <row r="3" spans="1:14" ht="22.5" customHeight="1">
      <c r="A3" s="209" t="str">
        <f>"单位名称："&amp;"昆明市第三中学经开区学校"</f>
        <v>单位名称：昆明市第三中学经开区学校</v>
      </c>
      <c r="B3" s="210"/>
      <c r="C3" s="210"/>
      <c r="D3" s="77"/>
      <c r="E3" s="77"/>
      <c r="F3" s="77"/>
      <c r="G3" s="77"/>
      <c r="H3" s="75"/>
      <c r="I3" s="74"/>
      <c r="J3" s="74"/>
      <c r="K3" s="42"/>
      <c r="L3" s="74"/>
      <c r="M3" s="78"/>
      <c r="N3" s="76" t="s">
        <v>1</v>
      </c>
    </row>
    <row r="4" spans="1:14" ht="24" customHeight="1">
      <c r="A4" s="170" t="s">
        <v>441</v>
      </c>
      <c r="B4" s="204" t="s">
        <v>488</v>
      </c>
      <c r="C4" s="204" t="s">
        <v>489</v>
      </c>
      <c r="D4" s="199" t="s">
        <v>186</v>
      </c>
      <c r="E4" s="199"/>
      <c r="F4" s="199"/>
      <c r="G4" s="199"/>
      <c r="H4" s="162"/>
      <c r="I4" s="199"/>
      <c r="J4" s="199"/>
      <c r="K4" s="159"/>
      <c r="L4" s="199"/>
      <c r="M4" s="162"/>
      <c r="N4" s="160"/>
    </row>
    <row r="5" spans="1:14" ht="24" customHeight="1">
      <c r="A5" s="171"/>
      <c r="B5" s="205"/>
      <c r="C5" s="205"/>
      <c r="D5" s="191" t="s">
        <v>54</v>
      </c>
      <c r="E5" s="191" t="s">
        <v>57</v>
      </c>
      <c r="F5" s="191" t="s">
        <v>447</v>
      </c>
      <c r="G5" s="191" t="s">
        <v>448</v>
      </c>
      <c r="H5" s="201" t="s">
        <v>449</v>
      </c>
      <c r="I5" s="193" t="s">
        <v>450</v>
      </c>
      <c r="J5" s="193"/>
      <c r="K5" s="194"/>
      <c r="L5" s="193"/>
      <c r="M5" s="195"/>
      <c r="N5" s="196"/>
    </row>
    <row r="6" spans="1:14" ht="54" customHeight="1">
      <c r="A6" s="172"/>
      <c r="B6" s="196"/>
      <c r="C6" s="196"/>
      <c r="D6" s="192"/>
      <c r="E6" s="192" t="s">
        <v>56</v>
      </c>
      <c r="F6" s="192"/>
      <c r="G6" s="192"/>
      <c r="H6" s="202"/>
      <c r="I6" s="65" t="s">
        <v>56</v>
      </c>
      <c r="J6" s="65" t="s">
        <v>63</v>
      </c>
      <c r="K6" s="64" t="s">
        <v>64</v>
      </c>
      <c r="L6" s="65" t="s">
        <v>65</v>
      </c>
      <c r="M6" s="66" t="s">
        <v>66</v>
      </c>
      <c r="N6" s="64" t="s">
        <v>67</v>
      </c>
    </row>
    <row r="7" spans="1:14" ht="17.25" customHeight="1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spans="1:14" ht="21" customHeight="1">
      <c r="A8" s="69"/>
      <c r="B8" s="79"/>
      <c r="C8" s="79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21" customHeight="1">
      <c r="A9" s="79"/>
      <c r="B9" s="79"/>
      <c r="C9" s="79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ht="21" customHeight="1">
      <c r="A10" s="79"/>
      <c r="B10" s="79"/>
      <c r="C10" s="79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21" customHeight="1">
      <c r="A11" s="189" t="s">
        <v>170</v>
      </c>
      <c r="B11" s="203"/>
      <c r="C11" s="203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s="90" customFormat="1" ht="14.25" customHeight="1">
      <c r="A12" s="89" t="s">
        <v>534</v>
      </c>
    </row>
  </sheetData>
  <mergeCells count="13">
    <mergeCell ref="A11:C11"/>
    <mergeCell ref="E5:E6"/>
    <mergeCell ref="B4:B6"/>
    <mergeCell ref="C4:C6"/>
    <mergeCell ref="A2:N2"/>
    <mergeCell ref="A4:A6"/>
    <mergeCell ref="D4:N4"/>
    <mergeCell ref="F5:F6"/>
    <mergeCell ref="G5:G6"/>
    <mergeCell ref="A3:C3"/>
    <mergeCell ref="H5:H6"/>
    <mergeCell ref="D5:D6"/>
    <mergeCell ref="I5:N5"/>
  </mergeCells>
  <phoneticPr fontId="17" type="noConversion"/>
  <printOptions horizontalCentered="1"/>
  <pageMargins left="0.96" right="0.96" top="0.72" bottom="0.72" header="0" footer="0"/>
  <pageSetup paperSize="9" scale="6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1F3A1-7F7F-7B6B-C8FB-87CFF6831532}">
  <sheetPr>
    <outlinePr summaryRight="0"/>
    <pageSetUpPr fitToPage="1"/>
  </sheetPr>
  <dimension ref="A1:Y9"/>
  <sheetViews>
    <sheetView showZeros="0" workbookViewId="0">
      <selection activeCell="A2" sqref="A2:Y2"/>
    </sheetView>
  </sheetViews>
  <sheetFormatPr defaultColWidth="9.125" defaultRowHeight="14.25" customHeight="1"/>
  <cols>
    <col min="1" max="1" width="37.75" customWidth="1"/>
    <col min="2" max="25" width="20" customWidth="1"/>
  </cols>
  <sheetData>
    <row r="1" spans="1:25" ht="17.25" customHeight="1">
      <c r="D1" s="27"/>
      <c r="W1" s="43"/>
      <c r="X1" s="43"/>
      <c r="Y1" s="43" t="s">
        <v>490</v>
      </c>
    </row>
    <row r="2" spans="1:25" ht="41.25" customHeight="1">
      <c r="A2" s="197" t="str">
        <f>"2026"&amp;"年市对下转移支付预算表"</f>
        <v>2026年市对下转移支付预算表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0"/>
      <c r="X2" s="150"/>
      <c r="Y2" s="150"/>
    </row>
    <row r="3" spans="1:25" ht="18" customHeight="1">
      <c r="A3" s="209" t="str">
        <f>"单位名称："&amp;"昆明市第三中学经开区学校"</f>
        <v>单位名称：昆明市第三中学经开区学校</v>
      </c>
      <c r="B3" s="211"/>
      <c r="C3" s="211"/>
      <c r="D3" s="212"/>
      <c r="E3" s="213"/>
      <c r="F3" s="213"/>
      <c r="G3" s="213"/>
      <c r="H3" s="213"/>
      <c r="I3" s="213"/>
      <c r="W3" s="63"/>
      <c r="X3" s="63"/>
      <c r="Y3" s="63" t="s">
        <v>1</v>
      </c>
    </row>
    <row r="4" spans="1:25" ht="19.5" customHeight="1">
      <c r="A4" s="177" t="s">
        <v>491</v>
      </c>
      <c r="B4" s="164" t="s">
        <v>186</v>
      </c>
      <c r="C4" s="136"/>
      <c r="D4" s="136"/>
      <c r="E4" s="164" t="s">
        <v>492</v>
      </c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59"/>
      <c r="X4" s="160"/>
      <c r="Y4" s="160"/>
    </row>
    <row r="5" spans="1:25" ht="40.5" customHeight="1">
      <c r="A5" s="139"/>
      <c r="B5" s="47" t="s">
        <v>54</v>
      </c>
      <c r="C5" s="53" t="s">
        <v>57</v>
      </c>
      <c r="D5" s="80" t="s">
        <v>447</v>
      </c>
      <c r="E5" s="39" t="s">
        <v>493</v>
      </c>
      <c r="F5" s="39" t="s">
        <v>494</v>
      </c>
      <c r="G5" s="39" t="s">
        <v>495</v>
      </c>
      <c r="H5" s="39" t="s">
        <v>496</v>
      </c>
      <c r="I5" s="39" t="s">
        <v>497</v>
      </c>
      <c r="J5" s="39" t="s">
        <v>498</v>
      </c>
      <c r="K5" s="39" t="s">
        <v>499</v>
      </c>
      <c r="L5" s="39" t="s">
        <v>500</v>
      </c>
      <c r="M5" s="39" t="s">
        <v>501</v>
      </c>
      <c r="N5" s="39" t="s">
        <v>502</v>
      </c>
      <c r="O5" s="39" t="s">
        <v>503</v>
      </c>
      <c r="P5" s="39" t="s">
        <v>504</v>
      </c>
      <c r="Q5" s="39" t="s">
        <v>505</v>
      </c>
      <c r="R5" s="39" t="s">
        <v>506</v>
      </c>
      <c r="S5" s="39" t="s">
        <v>507</v>
      </c>
      <c r="T5" s="39" t="s">
        <v>508</v>
      </c>
      <c r="U5" s="39" t="s">
        <v>509</v>
      </c>
      <c r="V5" s="39" t="s">
        <v>510</v>
      </c>
      <c r="W5" s="39" t="s">
        <v>511</v>
      </c>
      <c r="X5" s="81" t="s">
        <v>512</v>
      </c>
      <c r="Y5" s="81" t="s">
        <v>513</v>
      </c>
    </row>
    <row r="6" spans="1:25" ht="19.5" customHeight="1">
      <c r="A6" s="55">
        <v>1</v>
      </c>
      <c r="B6" s="55">
        <v>2</v>
      </c>
      <c r="C6" s="55">
        <v>3</v>
      </c>
      <c r="D6" s="36">
        <v>4</v>
      </c>
      <c r="E6" s="48">
        <v>5</v>
      </c>
      <c r="F6" s="55">
        <v>6</v>
      </c>
      <c r="G6" s="55">
        <v>7</v>
      </c>
      <c r="H6" s="36">
        <v>8</v>
      </c>
      <c r="I6" s="55">
        <v>9</v>
      </c>
      <c r="J6" s="55">
        <v>10</v>
      </c>
      <c r="K6" s="55">
        <v>11</v>
      </c>
      <c r="L6" s="36">
        <v>12</v>
      </c>
      <c r="M6" s="55">
        <v>13</v>
      </c>
      <c r="N6" s="55">
        <v>14</v>
      </c>
      <c r="O6" s="55">
        <v>15</v>
      </c>
      <c r="P6" s="36">
        <v>16</v>
      </c>
      <c r="Q6" s="55">
        <v>17</v>
      </c>
      <c r="R6" s="55">
        <v>18</v>
      </c>
      <c r="S6" s="55">
        <v>19</v>
      </c>
      <c r="T6" s="36">
        <v>20</v>
      </c>
      <c r="U6" s="36">
        <v>21</v>
      </c>
      <c r="V6" s="36">
        <v>22</v>
      </c>
      <c r="W6" s="48">
        <v>23</v>
      </c>
      <c r="X6" s="48">
        <v>24</v>
      </c>
      <c r="Y6" s="48">
        <v>25</v>
      </c>
    </row>
    <row r="7" spans="1:25" ht="19.5" customHeight="1">
      <c r="A7" s="24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9.5" customHeight="1">
      <c r="A8" s="23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s="90" customFormat="1" ht="14.25" customHeight="1">
      <c r="A9" s="89" t="s">
        <v>535</v>
      </c>
    </row>
  </sheetData>
  <mergeCells count="5">
    <mergeCell ref="A2:Y2"/>
    <mergeCell ref="A4:A5"/>
    <mergeCell ref="B4:D4"/>
    <mergeCell ref="A3:I3"/>
    <mergeCell ref="E4:Y4"/>
  </mergeCells>
  <phoneticPr fontId="17" type="noConversion"/>
  <printOptions horizontalCentered="1"/>
  <pageMargins left="0.96" right="0.96" top="0.72" bottom="0.72" header="0" footer="0"/>
  <pageSetup paperSize="9" scale="5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CDCCB-5A38-54BD-9D3E-232A5C864BF3}">
  <sheetPr>
    <outlinePr summaryRight="0"/>
    <pageSetUpPr fitToPage="1"/>
  </sheetPr>
  <dimension ref="A1:J8"/>
  <sheetViews>
    <sheetView showZeros="0" workbookViewId="0">
      <selection activeCell="A8" sqref="A8:XFD8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43" t="s">
        <v>514</v>
      </c>
    </row>
    <row r="2" spans="1:10" ht="41.25" customHeight="1">
      <c r="A2" s="214" t="str">
        <f>"2026"&amp;"年对下转移支付绩效目标表"</f>
        <v>2026年对下转移支付绩效目标表</v>
      </c>
      <c r="B2" s="151"/>
      <c r="C2" s="151"/>
      <c r="D2" s="151"/>
      <c r="E2" s="151"/>
      <c r="F2" s="150"/>
      <c r="G2" s="151"/>
      <c r="H2" s="150"/>
      <c r="I2" s="150"/>
      <c r="J2" s="151"/>
    </row>
    <row r="3" spans="1:10" ht="17.25" customHeight="1">
      <c r="A3" s="152" t="str">
        <f>"单位名称："&amp;"昆明市第三中学经开区学校"</f>
        <v>单位名称：昆明市第三中学经开区学校</v>
      </c>
      <c r="B3" s="92"/>
      <c r="C3" s="92"/>
      <c r="D3" s="92"/>
      <c r="E3" s="92"/>
      <c r="F3" s="92"/>
      <c r="G3" s="92"/>
      <c r="H3" s="92"/>
    </row>
    <row r="4" spans="1:10" ht="44.25" customHeight="1">
      <c r="A4" s="54" t="s">
        <v>293</v>
      </c>
      <c r="B4" s="54" t="s">
        <v>294</v>
      </c>
      <c r="C4" s="54" t="s">
        <v>295</v>
      </c>
      <c r="D4" s="54" t="s">
        <v>296</v>
      </c>
      <c r="E4" s="54" t="s">
        <v>297</v>
      </c>
      <c r="F4" s="56" t="s">
        <v>298</v>
      </c>
      <c r="G4" s="54" t="s">
        <v>299</v>
      </c>
      <c r="H4" s="56" t="s">
        <v>300</v>
      </c>
      <c r="I4" s="56" t="s">
        <v>301</v>
      </c>
      <c r="J4" s="54" t="s">
        <v>302</v>
      </c>
    </row>
    <row r="5" spans="1:10" ht="14.25" customHeight="1">
      <c r="A5" s="54">
        <v>1</v>
      </c>
      <c r="B5" s="54">
        <v>2</v>
      </c>
      <c r="C5" s="54">
        <v>3</v>
      </c>
      <c r="D5" s="54">
        <v>4</v>
      </c>
      <c r="E5" s="54">
        <v>5</v>
      </c>
      <c r="F5" s="56">
        <v>6</v>
      </c>
      <c r="G5" s="54">
        <v>7</v>
      </c>
      <c r="H5" s="56">
        <v>8</v>
      </c>
      <c r="I5" s="56">
        <v>9</v>
      </c>
      <c r="J5" s="54">
        <v>10</v>
      </c>
    </row>
    <row r="6" spans="1:10" ht="42" customHeight="1">
      <c r="A6" s="24"/>
      <c r="B6" s="23"/>
      <c r="C6" s="23"/>
      <c r="D6" s="23"/>
      <c r="E6" s="58"/>
      <c r="F6" s="13"/>
      <c r="G6" s="58"/>
      <c r="H6" s="13"/>
      <c r="I6" s="13"/>
      <c r="J6" s="58"/>
    </row>
    <row r="7" spans="1:10" ht="42" customHeight="1">
      <c r="A7" s="24"/>
      <c r="B7" s="15"/>
      <c r="C7" s="15"/>
      <c r="D7" s="15"/>
      <c r="E7" s="24"/>
      <c r="F7" s="15"/>
      <c r="G7" s="24"/>
      <c r="H7" s="15"/>
      <c r="I7" s="15"/>
      <c r="J7" s="24"/>
    </row>
    <row r="8" spans="1:10" s="90" customFormat="1" ht="12" customHeight="1">
      <c r="A8" s="89" t="s">
        <v>536</v>
      </c>
    </row>
  </sheetData>
  <mergeCells count="2">
    <mergeCell ref="A2:J2"/>
    <mergeCell ref="A3:H3"/>
  </mergeCells>
  <phoneticPr fontId="17" type="noConversion"/>
  <printOptions horizontalCentered="1"/>
  <pageMargins left="0.96" right="0.96" top="0.72" bottom="0.72" header="0" footer="0"/>
  <pageSetup paperSize="9" scale="69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BCB98-E816-D462-05F6-8A2B501BFA8B}">
  <sheetPr>
    <outlinePr summaryRight="0"/>
    <pageSetUpPr fitToPage="1"/>
  </sheetPr>
  <dimension ref="A1:H11"/>
  <sheetViews>
    <sheetView showZeros="0" workbookViewId="0">
      <selection activeCell="D22" sqref="D22"/>
    </sheetView>
  </sheetViews>
  <sheetFormatPr defaultColWidth="10.375" defaultRowHeight="14.25" customHeight="1"/>
  <cols>
    <col min="1" max="2" width="33.75" customWidth="1"/>
    <col min="3" max="3" width="45.625" customWidth="1"/>
    <col min="4" max="4" width="27.625" customWidth="1"/>
    <col min="5" max="5" width="21.75" customWidth="1"/>
    <col min="6" max="8" width="26.25" customWidth="1"/>
  </cols>
  <sheetData>
    <row r="1" spans="1:8" ht="14.25" customHeight="1">
      <c r="A1" s="223" t="s">
        <v>515</v>
      </c>
      <c r="B1" s="224"/>
      <c r="C1" s="225"/>
      <c r="D1" s="225"/>
      <c r="E1" s="225"/>
      <c r="F1" s="224"/>
      <c r="G1" s="224"/>
      <c r="H1" s="225"/>
    </row>
    <row r="2" spans="1:8" ht="41.25" customHeight="1">
      <c r="A2" s="98" t="str">
        <f>"2026"&amp;"年新增资产配置预算表"</f>
        <v>2026年新增资产配置预算表</v>
      </c>
      <c r="B2" s="142"/>
      <c r="C2" s="141"/>
      <c r="D2" s="141"/>
      <c r="E2" s="141"/>
      <c r="F2" s="142"/>
      <c r="G2" s="142"/>
      <c r="H2" s="141"/>
    </row>
    <row r="3" spans="1:8" ht="14.25" customHeight="1">
      <c r="A3" s="93" t="str">
        <f>"单位名称："&amp;"昆明市第三中学经开区学校"</f>
        <v>单位名称：昆明市第三中学经开区学校</v>
      </c>
      <c r="B3" s="226"/>
      <c r="C3" s="1"/>
      <c r="E3" s="37"/>
      <c r="F3" s="22"/>
      <c r="G3" s="22"/>
      <c r="H3" s="2" t="s">
        <v>1</v>
      </c>
    </row>
    <row r="4" spans="1:8" ht="28.5" customHeight="1">
      <c r="A4" s="145" t="s">
        <v>179</v>
      </c>
      <c r="B4" s="99" t="s">
        <v>516</v>
      </c>
      <c r="C4" s="145" t="s">
        <v>517</v>
      </c>
      <c r="D4" s="145" t="s">
        <v>518</v>
      </c>
      <c r="E4" s="145" t="s">
        <v>519</v>
      </c>
      <c r="F4" s="148" t="s">
        <v>520</v>
      </c>
      <c r="G4" s="227"/>
      <c r="H4" s="145"/>
    </row>
    <row r="5" spans="1:8" ht="21" customHeight="1">
      <c r="A5" s="99"/>
      <c r="B5" s="149"/>
      <c r="C5" s="147"/>
      <c r="D5" s="149"/>
      <c r="E5" s="149"/>
      <c r="F5" s="39" t="s">
        <v>445</v>
      </c>
      <c r="G5" s="39" t="s">
        <v>521</v>
      </c>
      <c r="H5" s="39" t="s">
        <v>522</v>
      </c>
    </row>
    <row r="6" spans="1:8" ht="17.25" customHeight="1">
      <c r="A6" s="17" t="s">
        <v>82</v>
      </c>
      <c r="B6" s="17">
        <v>2</v>
      </c>
      <c r="C6" s="58">
        <v>3</v>
      </c>
      <c r="D6" s="17">
        <v>4</v>
      </c>
      <c r="E6" s="82">
        <v>5</v>
      </c>
      <c r="F6" s="18">
        <v>6</v>
      </c>
      <c r="G6" s="58">
        <v>7</v>
      </c>
      <c r="H6" s="58">
        <v>8</v>
      </c>
    </row>
    <row r="7" spans="1:8" ht="19.5" customHeight="1">
      <c r="A7" s="19"/>
      <c r="B7" s="8"/>
      <c r="C7" s="24"/>
      <c r="D7" s="15"/>
      <c r="E7" s="18"/>
      <c r="F7" s="83"/>
      <c r="G7" s="84"/>
      <c r="H7" s="84"/>
    </row>
    <row r="8" spans="1:8" ht="19.5" customHeight="1">
      <c r="A8" s="19"/>
      <c r="B8" s="8"/>
      <c r="C8" s="24"/>
      <c r="D8" s="15"/>
      <c r="E8" s="18"/>
      <c r="F8" s="83"/>
      <c r="G8" s="84"/>
      <c r="H8" s="84"/>
    </row>
    <row r="9" spans="1:8" ht="19.5" customHeight="1">
      <c r="A9" s="221" t="s">
        <v>54</v>
      </c>
      <c r="B9" s="216"/>
      <c r="C9" s="217"/>
      <c r="D9" s="222"/>
      <c r="E9" s="222"/>
      <c r="F9" s="83"/>
      <c r="G9" s="84"/>
      <c r="H9" s="84"/>
    </row>
    <row r="10" spans="1:8" ht="19.5" customHeight="1">
      <c r="A10" s="215" t="s">
        <v>523</v>
      </c>
      <c r="B10" s="216"/>
      <c r="C10" s="217"/>
      <c r="D10" s="218"/>
      <c r="E10" s="218"/>
      <c r="F10" s="219"/>
      <c r="G10" s="220"/>
      <c r="H10" s="220"/>
    </row>
    <row r="11" spans="1:8" s="90" customFormat="1" ht="14.25" customHeight="1">
      <c r="A11" s="89" t="s">
        <v>537</v>
      </c>
    </row>
  </sheetData>
  <mergeCells count="11">
    <mergeCell ref="A10:H10"/>
    <mergeCell ref="A9:E9"/>
    <mergeCell ref="A1:H1"/>
    <mergeCell ref="A2:H2"/>
    <mergeCell ref="A3:B3"/>
    <mergeCell ref="F4:H4"/>
    <mergeCell ref="E4:E5"/>
    <mergeCell ref="D4:D5"/>
    <mergeCell ref="C4:C5"/>
    <mergeCell ref="B4:B5"/>
    <mergeCell ref="A4:A5"/>
  </mergeCells>
  <phoneticPr fontId="17" type="noConversion"/>
  <pageMargins left="0.67" right="0.67" top="0.72" bottom="0.72" header="0.28000000000000003" footer="0.28000000000000003"/>
  <pageSetup paperSize="9" scale="0" fitToWidth="0" fitToHeight="0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716E2-EA5A-5DA9-569E-FF065E3D6566}">
  <sheetPr>
    <outlinePr summaryRight="0"/>
    <pageSetUpPr fitToPage="1"/>
  </sheetPr>
  <dimension ref="A1:K11"/>
  <sheetViews>
    <sheetView showZeros="0" workbookViewId="0">
      <selection activeCell="A11" sqref="A11:XFD11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51"/>
      <c r="E1" s="51"/>
      <c r="F1" s="51"/>
      <c r="G1" s="51"/>
      <c r="K1" s="43" t="s">
        <v>524</v>
      </c>
    </row>
    <row r="2" spans="1:11" ht="41.25" customHeight="1">
      <c r="A2" s="228" t="str">
        <f>"2026"&amp;"年上级转移支付补助项目支出预算表"</f>
        <v>2026年上级转移支付补助项目支出预算表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1" ht="13.5" customHeight="1">
      <c r="A3" s="152" t="str">
        <f>"单位名称："&amp;"昆明市第三中学经开区学校"</f>
        <v>单位名称：昆明市第三中学经开区学校</v>
      </c>
      <c r="B3" s="176"/>
      <c r="C3" s="176"/>
      <c r="D3" s="176"/>
      <c r="E3" s="176"/>
      <c r="F3" s="176"/>
      <c r="G3" s="176"/>
      <c r="H3" s="45"/>
      <c r="I3" s="45"/>
      <c r="J3" s="45"/>
      <c r="K3" s="63" t="s">
        <v>1</v>
      </c>
    </row>
    <row r="4" spans="1:11" ht="21.75" customHeight="1">
      <c r="A4" s="154" t="s">
        <v>243</v>
      </c>
      <c r="B4" s="154" t="s">
        <v>181</v>
      </c>
      <c r="C4" s="154" t="s">
        <v>244</v>
      </c>
      <c r="D4" s="170" t="s">
        <v>182</v>
      </c>
      <c r="E4" s="170" t="s">
        <v>183</v>
      </c>
      <c r="F4" s="170" t="s">
        <v>184</v>
      </c>
      <c r="G4" s="170" t="s">
        <v>185</v>
      </c>
      <c r="H4" s="177" t="s">
        <v>54</v>
      </c>
      <c r="I4" s="164" t="s">
        <v>525</v>
      </c>
      <c r="J4" s="136"/>
      <c r="K4" s="137"/>
    </row>
    <row r="5" spans="1:11" ht="21.75" customHeight="1">
      <c r="A5" s="155"/>
      <c r="B5" s="155"/>
      <c r="C5" s="155"/>
      <c r="D5" s="171"/>
      <c r="E5" s="171"/>
      <c r="F5" s="171"/>
      <c r="G5" s="171"/>
      <c r="H5" s="156"/>
      <c r="I5" s="170" t="s">
        <v>57</v>
      </c>
      <c r="J5" s="170" t="s">
        <v>58</v>
      </c>
      <c r="K5" s="170" t="s">
        <v>59</v>
      </c>
    </row>
    <row r="6" spans="1:11" ht="40.5" customHeight="1">
      <c r="A6" s="161"/>
      <c r="B6" s="161"/>
      <c r="C6" s="161"/>
      <c r="D6" s="172"/>
      <c r="E6" s="172"/>
      <c r="F6" s="172"/>
      <c r="G6" s="172"/>
      <c r="H6" s="139"/>
      <c r="I6" s="172" t="s">
        <v>56</v>
      </c>
      <c r="J6" s="172"/>
      <c r="K6" s="172"/>
    </row>
    <row r="7" spans="1:11" ht="15" customHeight="1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48">
        <v>10</v>
      </c>
      <c r="K7" s="48">
        <v>11</v>
      </c>
    </row>
    <row r="8" spans="1:11" ht="18.75" customHeight="1">
      <c r="A8" s="24"/>
      <c r="B8" s="15"/>
      <c r="C8" s="24"/>
      <c r="D8" s="24"/>
      <c r="E8" s="24"/>
      <c r="F8" s="24"/>
      <c r="G8" s="24"/>
      <c r="H8" s="85"/>
      <c r="I8" s="86"/>
      <c r="J8" s="86"/>
      <c r="K8" s="85"/>
    </row>
    <row r="9" spans="1:11" ht="18.75" customHeight="1">
      <c r="A9" s="8"/>
      <c r="B9" s="15"/>
      <c r="C9" s="15"/>
      <c r="D9" s="15"/>
      <c r="E9" s="15"/>
      <c r="F9" s="15"/>
      <c r="G9" s="15"/>
      <c r="H9" s="87"/>
      <c r="I9" s="87"/>
      <c r="J9" s="87"/>
      <c r="K9" s="85"/>
    </row>
    <row r="10" spans="1:11" ht="18.75" customHeight="1">
      <c r="A10" s="167" t="s">
        <v>170</v>
      </c>
      <c r="B10" s="173"/>
      <c r="C10" s="173"/>
      <c r="D10" s="173"/>
      <c r="E10" s="173"/>
      <c r="F10" s="173"/>
      <c r="G10" s="117"/>
      <c r="H10" s="87"/>
      <c r="I10" s="87"/>
      <c r="J10" s="87"/>
      <c r="K10" s="85"/>
    </row>
    <row r="11" spans="1:11" s="90" customFormat="1" ht="14.25" customHeight="1">
      <c r="A11" s="89" t="s">
        <v>538</v>
      </c>
    </row>
  </sheetData>
  <mergeCells count="15">
    <mergeCell ref="A10:G10"/>
    <mergeCell ref="I5:I6"/>
    <mergeCell ref="A2:K2"/>
    <mergeCell ref="E4:E6"/>
    <mergeCell ref="A4:A6"/>
    <mergeCell ref="B4:B6"/>
    <mergeCell ref="A3:G3"/>
    <mergeCell ref="K5:K6"/>
    <mergeCell ref="I4:K4"/>
    <mergeCell ref="C4:C6"/>
    <mergeCell ref="F4:F6"/>
    <mergeCell ref="G4:G6"/>
    <mergeCell ref="H4:H6"/>
    <mergeCell ref="J5:J6"/>
    <mergeCell ref="D4:D6"/>
  </mergeCells>
  <phoneticPr fontId="17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05A93-6DB8-5425-2F9F-76A23059D294}">
  <sheetPr>
    <outlinePr summaryRight="0"/>
    <pageSetUpPr fitToPage="1"/>
  </sheetPr>
  <dimension ref="A1:G15"/>
  <sheetViews>
    <sheetView showZeros="0" workbookViewId="0">
      <selection activeCell="C24" sqref="C24"/>
    </sheetView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51"/>
      <c r="G1" s="43" t="s">
        <v>526</v>
      </c>
    </row>
    <row r="2" spans="1:7" ht="41.25" customHeight="1">
      <c r="A2" s="151" t="str">
        <f>"2026"&amp;"年部门项目中期规划预算表"</f>
        <v>2026年部门项目中期规划预算表</v>
      </c>
      <c r="B2" s="151"/>
      <c r="C2" s="151"/>
      <c r="D2" s="151"/>
      <c r="E2" s="151"/>
      <c r="F2" s="151"/>
      <c r="G2" s="151"/>
    </row>
    <row r="3" spans="1:7" ht="13.5" customHeight="1">
      <c r="A3" s="152" t="str">
        <f>"单位名称："&amp;"昆明市第三中学经开区学校"</f>
        <v>单位名称：昆明市第三中学经开区学校</v>
      </c>
      <c r="B3" s="176"/>
      <c r="C3" s="176"/>
      <c r="D3" s="176"/>
      <c r="E3" s="45"/>
      <c r="F3" s="45"/>
      <c r="G3" s="63" t="s">
        <v>1</v>
      </c>
    </row>
    <row r="4" spans="1:7" ht="21.75" customHeight="1">
      <c r="A4" s="154" t="s">
        <v>244</v>
      </c>
      <c r="B4" s="154" t="s">
        <v>243</v>
      </c>
      <c r="C4" s="154" t="s">
        <v>181</v>
      </c>
      <c r="D4" s="170" t="s">
        <v>527</v>
      </c>
      <c r="E4" s="164" t="s">
        <v>57</v>
      </c>
      <c r="F4" s="136"/>
      <c r="G4" s="137"/>
    </row>
    <row r="5" spans="1:7" ht="21.75" customHeight="1">
      <c r="A5" s="155"/>
      <c r="B5" s="155"/>
      <c r="C5" s="155"/>
      <c r="D5" s="171"/>
      <c r="E5" s="229" t="str">
        <f>"2026"&amp;"年"</f>
        <v>2026年</v>
      </c>
      <c r="F5" s="170" t="str">
        <f>("2026"+1)&amp;"年"</f>
        <v>2027年</v>
      </c>
      <c r="G5" s="170" t="str">
        <f>("2026"+2)&amp;"年"</f>
        <v>2028年</v>
      </c>
    </row>
    <row r="6" spans="1:7" ht="40.5" customHeight="1">
      <c r="A6" s="161"/>
      <c r="B6" s="161"/>
      <c r="C6" s="161"/>
      <c r="D6" s="172"/>
      <c r="E6" s="139"/>
      <c r="F6" s="172" t="s">
        <v>56</v>
      </c>
      <c r="G6" s="172"/>
    </row>
    <row r="7" spans="1:7" ht="15" customHeight="1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</row>
    <row r="8" spans="1:7" ht="17.25" customHeight="1">
      <c r="A8" s="15" t="s">
        <v>69</v>
      </c>
      <c r="B8" s="88"/>
      <c r="C8" s="88"/>
      <c r="D8" s="15"/>
      <c r="E8" s="87">
        <v>9984300</v>
      </c>
      <c r="F8" s="87">
        <v>22139631.920000002</v>
      </c>
      <c r="G8" s="87">
        <v>22171431.920000002</v>
      </c>
    </row>
    <row r="9" spans="1:7" ht="18.75" customHeight="1">
      <c r="A9" s="15"/>
      <c r="B9" s="15" t="s">
        <v>528</v>
      </c>
      <c r="C9" s="15" t="s">
        <v>249</v>
      </c>
      <c r="D9" s="15" t="s">
        <v>529</v>
      </c>
      <c r="E9" s="87">
        <v>1175551.92</v>
      </c>
      <c r="F9" s="87">
        <v>1175551.92</v>
      </c>
      <c r="G9" s="87">
        <v>1175551.92</v>
      </c>
    </row>
    <row r="10" spans="1:7" ht="18.75" customHeight="1">
      <c r="A10" s="50"/>
      <c r="B10" s="15" t="s">
        <v>528</v>
      </c>
      <c r="C10" s="15" t="s">
        <v>253</v>
      </c>
      <c r="D10" s="15" t="s">
        <v>529</v>
      </c>
      <c r="E10" s="87">
        <v>300000</v>
      </c>
      <c r="F10" s="87">
        <v>649800</v>
      </c>
      <c r="G10" s="87">
        <v>681600</v>
      </c>
    </row>
    <row r="11" spans="1:7" ht="18.75" customHeight="1">
      <c r="A11" s="50"/>
      <c r="B11" s="15" t="s">
        <v>528</v>
      </c>
      <c r="C11" s="15" t="s">
        <v>269</v>
      </c>
      <c r="D11" s="15" t="s">
        <v>529</v>
      </c>
      <c r="E11" s="87">
        <v>3254960</v>
      </c>
      <c r="F11" s="87">
        <v>16225280</v>
      </c>
      <c r="G11" s="87">
        <v>16225280</v>
      </c>
    </row>
    <row r="12" spans="1:7" ht="18.75" customHeight="1">
      <c r="A12" s="50"/>
      <c r="B12" s="15" t="s">
        <v>528</v>
      </c>
      <c r="C12" s="15" t="s">
        <v>275</v>
      </c>
      <c r="D12" s="15" t="s">
        <v>529</v>
      </c>
      <c r="E12" s="87">
        <v>986788.08</v>
      </c>
      <c r="F12" s="87">
        <v>797000</v>
      </c>
      <c r="G12" s="87">
        <v>797000</v>
      </c>
    </row>
    <row r="13" spans="1:7" ht="26.25" customHeight="1">
      <c r="A13" s="50"/>
      <c r="B13" s="15" t="s">
        <v>528</v>
      </c>
      <c r="C13" s="15" t="s">
        <v>277</v>
      </c>
      <c r="D13" s="15" t="s">
        <v>529</v>
      </c>
      <c r="E13" s="87">
        <v>975000</v>
      </c>
      <c r="F13" s="87"/>
      <c r="G13" s="87"/>
    </row>
    <row r="14" spans="1:7" ht="18.75" customHeight="1">
      <c r="A14" s="50"/>
      <c r="B14" s="15" t="s">
        <v>528</v>
      </c>
      <c r="C14" s="15" t="s">
        <v>279</v>
      </c>
      <c r="D14" s="15" t="s">
        <v>529</v>
      </c>
      <c r="E14" s="87">
        <v>3292000</v>
      </c>
      <c r="F14" s="87">
        <v>3292000</v>
      </c>
      <c r="G14" s="87">
        <v>3292000</v>
      </c>
    </row>
    <row r="15" spans="1:7" ht="18.75" customHeight="1">
      <c r="A15" s="230" t="s">
        <v>54</v>
      </c>
      <c r="B15" s="231" t="s">
        <v>530</v>
      </c>
      <c r="C15" s="231"/>
      <c r="D15" s="232"/>
      <c r="E15" s="87">
        <v>9984300</v>
      </c>
      <c r="F15" s="87">
        <v>22139631.920000002</v>
      </c>
      <c r="G15" s="87">
        <v>22171431.920000002</v>
      </c>
    </row>
  </sheetData>
  <mergeCells count="11">
    <mergeCell ref="A15:D15"/>
    <mergeCell ref="B4:B6"/>
    <mergeCell ref="C4:C6"/>
    <mergeCell ref="A4:A6"/>
    <mergeCell ref="G5:G6"/>
    <mergeCell ref="D4:D6"/>
    <mergeCell ref="A2:G2"/>
    <mergeCell ref="A3:D3"/>
    <mergeCell ref="F5:F6"/>
    <mergeCell ref="E5:E6"/>
    <mergeCell ref="E4:G4"/>
  </mergeCells>
  <phoneticPr fontId="17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3778D-9455-00F6-8A2D-B3B173E178A4}">
  <sheetPr>
    <outlinePr summaryRight="0"/>
    <pageSetUpPr fitToPage="1"/>
  </sheetPr>
  <dimension ref="A1:S9"/>
  <sheetViews>
    <sheetView showGridLines="0" showZeros="0" workbookViewId="0">
      <selection sqref="A1:S1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7.25" customHeight="1">
      <c r="A1" s="97" t="s">
        <v>51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</row>
    <row r="2" spans="1:19" ht="41.25" customHeight="1">
      <c r="A2" s="98" t="str">
        <f>"2026"&amp;"年部门收入预算表"</f>
        <v>2026年部门收入预算表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19" ht="17.25" customHeight="1">
      <c r="A3" s="93" t="str">
        <f>"单位名称："&amp;"昆明市第三中学经开区学校"</f>
        <v>单位名称：昆明市第三中学经开区学校</v>
      </c>
      <c r="B3" s="92"/>
      <c r="S3" s="1" t="s">
        <v>1</v>
      </c>
    </row>
    <row r="4" spans="1:19" ht="21.75" customHeight="1">
      <c r="A4" s="104" t="s">
        <v>52</v>
      </c>
      <c r="B4" s="107" t="s">
        <v>53</v>
      </c>
      <c r="C4" s="107" t="s">
        <v>54</v>
      </c>
      <c r="D4" s="101" t="s">
        <v>55</v>
      </c>
      <c r="E4" s="101"/>
      <c r="F4" s="101"/>
      <c r="G4" s="101"/>
      <c r="H4" s="101"/>
      <c r="I4" s="102"/>
      <c r="J4" s="101"/>
      <c r="K4" s="101"/>
      <c r="L4" s="101"/>
      <c r="M4" s="101"/>
      <c r="N4" s="103"/>
      <c r="O4" s="101" t="s">
        <v>45</v>
      </c>
      <c r="P4" s="101"/>
      <c r="Q4" s="101"/>
      <c r="R4" s="101"/>
      <c r="S4" s="103"/>
    </row>
    <row r="5" spans="1:19" ht="27" customHeight="1">
      <c r="A5" s="105"/>
      <c r="B5" s="108"/>
      <c r="C5" s="108"/>
      <c r="D5" s="108" t="s">
        <v>56</v>
      </c>
      <c r="E5" s="108" t="s">
        <v>57</v>
      </c>
      <c r="F5" s="108" t="s">
        <v>58</v>
      </c>
      <c r="G5" s="108" t="s">
        <v>59</v>
      </c>
      <c r="H5" s="108" t="s">
        <v>60</v>
      </c>
      <c r="I5" s="111" t="s">
        <v>61</v>
      </c>
      <c r="J5" s="112"/>
      <c r="K5" s="112"/>
      <c r="L5" s="112"/>
      <c r="M5" s="112"/>
      <c r="N5" s="113"/>
      <c r="O5" s="108" t="s">
        <v>56</v>
      </c>
      <c r="P5" s="108" t="s">
        <v>57</v>
      </c>
      <c r="Q5" s="108" t="s">
        <v>58</v>
      </c>
      <c r="R5" s="108" t="s">
        <v>59</v>
      </c>
      <c r="S5" s="108" t="s">
        <v>62</v>
      </c>
    </row>
    <row r="6" spans="1:19" ht="30" customHeight="1">
      <c r="A6" s="106"/>
      <c r="B6" s="109"/>
      <c r="C6" s="110"/>
      <c r="D6" s="110"/>
      <c r="E6" s="110"/>
      <c r="F6" s="110"/>
      <c r="G6" s="110"/>
      <c r="H6" s="110"/>
      <c r="I6" s="13" t="s">
        <v>56</v>
      </c>
      <c r="J6" s="12" t="s">
        <v>63</v>
      </c>
      <c r="K6" s="12" t="s">
        <v>64</v>
      </c>
      <c r="L6" s="12" t="s">
        <v>65</v>
      </c>
      <c r="M6" s="12" t="s">
        <v>66</v>
      </c>
      <c r="N6" s="12" t="s">
        <v>67</v>
      </c>
      <c r="O6" s="114"/>
      <c r="P6" s="114"/>
      <c r="Q6" s="114"/>
      <c r="R6" s="114"/>
      <c r="S6" s="110"/>
    </row>
    <row r="7" spans="1:19" ht="15" customHeight="1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3">
        <v>9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>
        <v>19</v>
      </c>
    </row>
    <row r="8" spans="1:19" ht="18" customHeight="1">
      <c r="A8" s="15" t="s">
        <v>68</v>
      </c>
      <c r="B8" s="15" t="s">
        <v>69</v>
      </c>
      <c r="C8" s="6">
        <v>65964977.700000003</v>
      </c>
      <c r="D8" s="6">
        <v>65964977.700000003</v>
      </c>
      <c r="E8" s="6">
        <v>41569262.899999999</v>
      </c>
      <c r="F8" s="6"/>
      <c r="G8" s="6"/>
      <c r="H8" s="6">
        <v>4266900</v>
      </c>
      <c r="I8" s="6">
        <v>20128814.800000001</v>
      </c>
      <c r="J8" s="6"/>
      <c r="K8" s="6"/>
      <c r="L8" s="6"/>
      <c r="M8" s="6"/>
      <c r="N8" s="6">
        <v>20128814.800000001</v>
      </c>
      <c r="O8" s="6"/>
      <c r="P8" s="6"/>
      <c r="Q8" s="6"/>
      <c r="R8" s="6"/>
      <c r="S8" s="6"/>
    </row>
    <row r="9" spans="1:19" ht="18" customHeight="1">
      <c r="A9" s="99" t="s">
        <v>54</v>
      </c>
      <c r="B9" s="100"/>
      <c r="C9" s="6">
        <v>65964977.700000003</v>
      </c>
      <c r="D9" s="6">
        <v>65964977.700000003</v>
      </c>
      <c r="E9" s="6">
        <v>41569262.899999999</v>
      </c>
      <c r="F9" s="6"/>
      <c r="G9" s="6"/>
      <c r="H9" s="6">
        <v>4266900</v>
      </c>
      <c r="I9" s="6">
        <v>20128814.800000001</v>
      </c>
      <c r="J9" s="6"/>
      <c r="K9" s="6"/>
      <c r="L9" s="6"/>
      <c r="M9" s="6"/>
      <c r="N9" s="6">
        <v>20128814.800000001</v>
      </c>
      <c r="O9" s="6"/>
      <c r="P9" s="6"/>
      <c r="Q9" s="6"/>
      <c r="R9" s="6"/>
      <c r="S9" s="6"/>
    </row>
  </sheetData>
  <mergeCells count="20">
    <mergeCell ref="O5:O6"/>
    <mergeCell ref="P5:P6"/>
    <mergeCell ref="Q5:Q6"/>
    <mergeCell ref="R5:R6"/>
    <mergeCell ref="A1:S1"/>
    <mergeCell ref="A2:S2"/>
    <mergeCell ref="A3:B3"/>
    <mergeCell ref="A9:B9"/>
    <mergeCell ref="D4:N4"/>
    <mergeCell ref="O4:S4"/>
    <mergeCell ref="A4:A6"/>
    <mergeCell ref="B4:B6"/>
    <mergeCell ref="C4:C6"/>
    <mergeCell ref="D5:D6"/>
    <mergeCell ref="E5:E6"/>
    <mergeCell ref="F5:F6"/>
    <mergeCell ref="G5:G6"/>
    <mergeCell ref="H5:H6"/>
    <mergeCell ref="I5:N5"/>
    <mergeCell ref="S5:S6"/>
  </mergeCells>
  <phoneticPr fontId="17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F4AAD-4B29-C3F6-E513-8B5A53088EE9}">
  <sheetPr>
    <outlinePr summaryRight="0"/>
    <pageSetUpPr fitToPage="1"/>
  </sheetPr>
  <dimension ref="A1:O24"/>
  <sheetViews>
    <sheetView showGridLines="0" showZeros="0" workbookViewId="0">
      <selection sqref="A1:O1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7.25" customHeight="1">
      <c r="A1" s="115" t="s">
        <v>70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15" ht="41.25" customHeight="1">
      <c r="A2" s="98" t="str">
        <f>"2026"&amp;"年部门支出预算表"</f>
        <v>2026年部门支出预算表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5" ht="17.25" customHeight="1">
      <c r="A3" s="93" t="str">
        <f>"单位名称："&amp;"昆明市第三中学经开区学校"</f>
        <v>单位名称：昆明市第三中学经开区学校</v>
      </c>
      <c r="B3" s="92"/>
      <c r="O3" s="1" t="s">
        <v>1</v>
      </c>
    </row>
    <row r="4" spans="1:15" ht="27" customHeight="1">
      <c r="A4" s="121" t="s">
        <v>71</v>
      </c>
      <c r="B4" s="121" t="s">
        <v>72</v>
      </c>
      <c r="C4" s="121" t="s">
        <v>54</v>
      </c>
      <c r="D4" s="123" t="s">
        <v>57</v>
      </c>
      <c r="E4" s="124"/>
      <c r="F4" s="127"/>
      <c r="G4" s="118" t="s">
        <v>58</v>
      </c>
      <c r="H4" s="118" t="s">
        <v>59</v>
      </c>
      <c r="I4" s="118" t="s">
        <v>73</v>
      </c>
      <c r="J4" s="123" t="s">
        <v>74</v>
      </c>
      <c r="K4" s="124"/>
      <c r="L4" s="124"/>
      <c r="M4" s="124"/>
      <c r="N4" s="125"/>
      <c r="O4" s="126"/>
    </row>
    <row r="5" spans="1:15" ht="42" customHeight="1">
      <c r="A5" s="122"/>
      <c r="B5" s="122"/>
      <c r="C5" s="119"/>
      <c r="D5" s="16" t="s">
        <v>56</v>
      </c>
      <c r="E5" s="16" t="s">
        <v>75</v>
      </c>
      <c r="F5" s="16" t="s">
        <v>76</v>
      </c>
      <c r="G5" s="119"/>
      <c r="H5" s="119"/>
      <c r="I5" s="120"/>
      <c r="J5" s="16" t="s">
        <v>56</v>
      </c>
      <c r="K5" s="4" t="s">
        <v>77</v>
      </c>
      <c r="L5" s="4" t="s">
        <v>78</v>
      </c>
      <c r="M5" s="4" t="s">
        <v>79</v>
      </c>
      <c r="N5" s="4" t="s">
        <v>80</v>
      </c>
      <c r="O5" s="4" t="s">
        <v>81</v>
      </c>
    </row>
    <row r="6" spans="1:15" ht="18" customHeight="1">
      <c r="A6" s="17" t="s">
        <v>82</v>
      </c>
      <c r="B6" s="17" t="s">
        <v>83</v>
      </c>
      <c r="C6" s="17" t="s">
        <v>84</v>
      </c>
      <c r="D6" s="18" t="s">
        <v>85</v>
      </c>
      <c r="E6" s="18" t="s">
        <v>86</v>
      </c>
      <c r="F6" s="18" t="s">
        <v>87</v>
      </c>
      <c r="G6" s="18" t="s">
        <v>88</v>
      </c>
      <c r="H6" s="18" t="s">
        <v>89</v>
      </c>
      <c r="I6" s="18" t="s">
        <v>90</v>
      </c>
      <c r="J6" s="18" t="s">
        <v>91</v>
      </c>
      <c r="K6" s="18" t="s">
        <v>92</v>
      </c>
      <c r="L6" s="18" t="s">
        <v>93</v>
      </c>
      <c r="M6" s="18" t="s">
        <v>94</v>
      </c>
      <c r="N6" s="17" t="s">
        <v>95</v>
      </c>
      <c r="O6" s="18" t="s">
        <v>96</v>
      </c>
    </row>
    <row r="7" spans="1:15" ht="21" customHeight="1">
      <c r="A7" s="19" t="s">
        <v>97</v>
      </c>
      <c r="B7" s="19" t="s">
        <v>98</v>
      </c>
      <c r="C7" s="6">
        <v>59244348.700000003</v>
      </c>
      <c r="D7" s="6">
        <v>34848633.899999999</v>
      </c>
      <c r="E7" s="6">
        <v>24864333.899999999</v>
      </c>
      <c r="F7" s="6">
        <v>9984300</v>
      </c>
      <c r="G7" s="6"/>
      <c r="H7" s="6"/>
      <c r="I7" s="6">
        <v>4266900</v>
      </c>
      <c r="J7" s="6">
        <v>20128814.800000001</v>
      </c>
      <c r="K7" s="6"/>
      <c r="L7" s="6"/>
      <c r="M7" s="6"/>
      <c r="N7" s="6"/>
      <c r="O7" s="6">
        <v>20128814.800000001</v>
      </c>
    </row>
    <row r="8" spans="1:15" ht="21" customHeight="1">
      <c r="A8" s="20" t="s">
        <v>99</v>
      </c>
      <c r="B8" s="20" t="s">
        <v>100</v>
      </c>
      <c r="C8" s="6">
        <v>34848633.899999999</v>
      </c>
      <c r="D8" s="6">
        <v>34848633.899999999</v>
      </c>
      <c r="E8" s="6">
        <v>24864333.899999999</v>
      </c>
      <c r="F8" s="6">
        <v>9984300</v>
      </c>
      <c r="G8" s="6"/>
      <c r="H8" s="6"/>
      <c r="I8" s="6"/>
      <c r="J8" s="6"/>
      <c r="K8" s="6"/>
      <c r="L8" s="6"/>
      <c r="M8" s="6"/>
      <c r="N8" s="6"/>
      <c r="O8" s="6"/>
    </row>
    <row r="9" spans="1:15" ht="21" customHeight="1">
      <c r="A9" s="21" t="s">
        <v>101</v>
      </c>
      <c r="B9" s="21" t="s">
        <v>102</v>
      </c>
      <c r="C9" s="6">
        <v>994000</v>
      </c>
      <c r="D9" s="6">
        <v>994000</v>
      </c>
      <c r="E9" s="6"/>
      <c r="F9" s="6">
        <v>994000</v>
      </c>
      <c r="G9" s="6"/>
      <c r="H9" s="6"/>
      <c r="I9" s="6"/>
      <c r="J9" s="6"/>
      <c r="K9" s="6"/>
      <c r="L9" s="6"/>
      <c r="M9" s="6"/>
      <c r="N9" s="6"/>
      <c r="O9" s="6"/>
    </row>
    <row r="10" spans="1:15" ht="21" customHeight="1">
      <c r="A10" s="21" t="s">
        <v>103</v>
      </c>
      <c r="B10" s="21" t="s">
        <v>104</v>
      </c>
      <c r="C10" s="6">
        <v>2298000</v>
      </c>
      <c r="D10" s="6">
        <v>2298000</v>
      </c>
      <c r="E10" s="6"/>
      <c r="F10" s="6">
        <v>2298000</v>
      </c>
      <c r="G10" s="6"/>
      <c r="H10" s="6"/>
      <c r="I10" s="6"/>
      <c r="J10" s="6"/>
      <c r="K10" s="6"/>
      <c r="L10" s="6"/>
      <c r="M10" s="6"/>
      <c r="N10" s="6"/>
      <c r="O10" s="6"/>
    </row>
    <row r="11" spans="1:15" ht="21" customHeight="1">
      <c r="A11" s="21" t="s">
        <v>105</v>
      </c>
      <c r="B11" s="21" t="s">
        <v>106</v>
      </c>
      <c r="C11" s="6">
        <v>31556633.899999999</v>
      </c>
      <c r="D11" s="6">
        <v>31556633.899999999</v>
      </c>
      <c r="E11" s="6">
        <v>24864333.899999999</v>
      </c>
      <c r="F11" s="6">
        <v>6692300</v>
      </c>
      <c r="G11" s="6"/>
      <c r="H11" s="6"/>
      <c r="I11" s="6"/>
      <c r="J11" s="6"/>
      <c r="K11" s="6"/>
      <c r="L11" s="6"/>
      <c r="M11" s="6"/>
      <c r="N11" s="6"/>
      <c r="O11" s="6"/>
    </row>
    <row r="12" spans="1:15" ht="21" customHeight="1">
      <c r="A12" s="20" t="s">
        <v>107</v>
      </c>
      <c r="B12" s="20" t="s">
        <v>108</v>
      </c>
      <c r="C12" s="6">
        <v>24395714.800000001</v>
      </c>
      <c r="D12" s="6"/>
      <c r="E12" s="6"/>
      <c r="F12" s="6"/>
      <c r="G12" s="6"/>
      <c r="H12" s="6"/>
      <c r="I12" s="6">
        <v>4266900</v>
      </c>
      <c r="J12" s="6">
        <v>20128814.800000001</v>
      </c>
      <c r="K12" s="6"/>
      <c r="L12" s="6"/>
      <c r="M12" s="6"/>
      <c r="N12" s="6"/>
      <c r="O12" s="6">
        <v>20128814.800000001</v>
      </c>
    </row>
    <row r="13" spans="1:15" ht="21" customHeight="1">
      <c r="A13" s="21" t="s">
        <v>109</v>
      </c>
      <c r="B13" s="21" t="s">
        <v>110</v>
      </c>
      <c r="C13" s="6">
        <v>24395714.800000001</v>
      </c>
      <c r="D13" s="6"/>
      <c r="E13" s="6"/>
      <c r="F13" s="6"/>
      <c r="G13" s="6"/>
      <c r="H13" s="6"/>
      <c r="I13" s="6">
        <v>4266900</v>
      </c>
      <c r="J13" s="6">
        <v>20128814.800000001</v>
      </c>
      <c r="K13" s="6"/>
      <c r="L13" s="6"/>
      <c r="M13" s="6"/>
      <c r="N13" s="6"/>
      <c r="O13" s="6">
        <v>20128814.800000001</v>
      </c>
    </row>
    <row r="14" spans="1:15" ht="21" customHeight="1">
      <c r="A14" s="19" t="s">
        <v>111</v>
      </c>
      <c r="B14" s="19" t="s">
        <v>112</v>
      </c>
      <c r="C14" s="6">
        <v>3115660</v>
      </c>
      <c r="D14" s="6">
        <v>3115660</v>
      </c>
      <c r="E14" s="6">
        <v>3115660</v>
      </c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21" customHeight="1">
      <c r="A15" s="20" t="s">
        <v>113</v>
      </c>
      <c r="B15" s="20" t="s">
        <v>114</v>
      </c>
      <c r="C15" s="6">
        <v>3115660</v>
      </c>
      <c r="D15" s="6">
        <v>3115660</v>
      </c>
      <c r="E15" s="6">
        <v>3115660</v>
      </c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21" customHeight="1">
      <c r="A16" s="21" t="s">
        <v>115</v>
      </c>
      <c r="B16" s="21" t="s">
        <v>116</v>
      </c>
      <c r="C16" s="6">
        <v>2077107</v>
      </c>
      <c r="D16" s="6">
        <v>2077107</v>
      </c>
      <c r="E16" s="6">
        <v>2077107</v>
      </c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21" customHeight="1">
      <c r="A17" s="21" t="s">
        <v>117</v>
      </c>
      <c r="B17" s="21" t="s">
        <v>118</v>
      </c>
      <c r="C17" s="6">
        <v>1038553</v>
      </c>
      <c r="D17" s="6">
        <v>1038553</v>
      </c>
      <c r="E17" s="6">
        <v>1038553</v>
      </c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21" customHeight="1">
      <c r="A18" s="19" t="s">
        <v>119</v>
      </c>
      <c r="B18" s="19" t="s">
        <v>120</v>
      </c>
      <c r="C18" s="6">
        <v>2005105</v>
      </c>
      <c r="D18" s="6">
        <v>2005105</v>
      </c>
      <c r="E18" s="6">
        <v>2005105</v>
      </c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21" customHeight="1">
      <c r="A19" s="20" t="s">
        <v>121</v>
      </c>
      <c r="B19" s="20" t="s">
        <v>122</v>
      </c>
      <c r="C19" s="6">
        <v>2005105</v>
      </c>
      <c r="D19" s="6">
        <v>2005105</v>
      </c>
      <c r="E19" s="6">
        <v>2005105</v>
      </c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21" customHeight="1">
      <c r="A20" s="21" t="s">
        <v>123</v>
      </c>
      <c r="B20" s="21" t="s">
        <v>124</v>
      </c>
      <c r="C20" s="6">
        <v>2005105</v>
      </c>
      <c r="D20" s="6">
        <v>2005105</v>
      </c>
      <c r="E20" s="6">
        <v>2005105</v>
      </c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21" customHeight="1">
      <c r="A21" s="19" t="s">
        <v>125</v>
      </c>
      <c r="B21" s="19" t="s">
        <v>126</v>
      </c>
      <c r="C21" s="6">
        <v>1599864</v>
      </c>
      <c r="D21" s="6">
        <v>1599864</v>
      </c>
      <c r="E21" s="6">
        <v>1599864</v>
      </c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ht="21" customHeight="1">
      <c r="A22" s="20" t="s">
        <v>127</v>
      </c>
      <c r="B22" s="20" t="s">
        <v>128</v>
      </c>
      <c r="C22" s="6">
        <v>1599864</v>
      </c>
      <c r="D22" s="6">
        <v>1599864</v>
      </c>
      <c r="E22" s="6">
        <v>1599864</v>
      </c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ht="21" customHeight="1">
      <c r="A23" s="21" t="s">
        <v>129</v>
      </c>
      <c r="B23" s="21" t="s">
        <v>130</v>
      </c>
      <c r="C23" s="6">
        <v>1599864</v>
      </c>
      <c r="D23" s="6">
        <v>1599864</v>
      </c>
      <c r="E23" s="6">
        <v>1599864</v>
      </c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21" customHeight="1">
      <c r="A24" s="116" t="s">
        <v>54</v>
      </c>
      <c r="B24" s="117"/>
      <c r="C24" s="6">
        <v>65964977.700000003</v>
      </c>
      <c r="D24" s="6">
        <v>41569262.899999999</v>
      </c>
      <c r="E24" s="6">
        <v>31584962.899999999</v>
      </c>
      <c r="F24" s="6">
        <v>9984300</v>
      </c>
      <c r="G24" s="6"/>
      <c r="H24" s="6"/>
      <c r="I24" s="6">
        <v>4266900</v>
      </c>
      <c r="J24" s="6">
        <v>20128814.800000001</v>
      </c>
      <c r="K24" s="6"/>
      <c r="L24" s="6"/>
      <c r="M24" s="6"/>
      <c r="N24" s="6"/>
      <c r="O24" s="6">
        <v>20128814.800000001</v>
      </c>
    </row>
  </sheetData>
  <mergeCells count="12">
    <mergeCell ref="A1:O1"/>
    <mergeCell ref="A2:O2"/>
    <mergeCell ref="A3:B3"/>
    <mergeCell ref="A24:B24"/>
    <mergeCell ref="G4:G5"/>
    <mergeCell ref="H4:H5"/>
    <mergeCell ref="I4:I5"/>
    <mergeCell ref="C4:C5"/>
    <mergeCell ref="A4:A5"/>
    <mergeCell ref="B4:B5"/>
    <mergeCell ref="J4:O4"/>
    <mergeCell ref="D4:F4"/>
  </mergeCells>
  <phoneticPr fontId="17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15F02-14DA-2571-3F52-914381CB291D}">
  <sheetPr>
    <outlinePr summaryRight="0"/>
    <pageSetUpPr fitToPage="1"/>
  </sheetPr>
  <dimension ref="A1:D34"/>
  <sheetViews>
    <sheetView showGridLines="0" showZeros="0" workbookViewId="0"/>
  </sheetViews>
  <sheetFormatPr defaultColWidth="8.625" defaultRowHeight="12.75" customHeight="1"/>
  <cols>
    <col min="1" max="4" width="35.625" customWidth="1"/>
  </cols>
  <sheetData>
    <row r="1" spans="1:4" ht="15" customHeight="1">
      <c r="A1" s="22"/>
      <c r="B1" s="1"/>
      <c r="C1" s="1"/>
      <c r="D1" s="1" t="s">
        <v>131</v>
      </c>
    </row>
    <row r="2" spans="1:4" ht="41.25" customHeight="1">
      <c r="A2" s="91" t="str">
        <f>"2026"&amp;"年部门财政拨款收支预算总表"</f>
        <v>2026年部门财政拨款收支预算总表</v>
      </c>
      <c r="B2" s="92"/>
      <c r="C2" s="92"/>
      <c r="D2" s="92"/>
    </row>
    <row r="3" spans="1:4" ht="17.25" customHeight="1">
      <c r="A3" s="93" t="str">
        <f>"单位名称："&amp;"昆明市第三中学经开区学校"</f>
        <v>单位名称：昆明市第三中学经开区学校</v>
      </c>
      <c r="B3" s="94"/>
      <c r="D3" s="1" t="s">
        <v>1</v>
      </c>
    </row>
    <row r="4" spans="1:4" ht="17.25" customHeight="1">
      <c r="A4" s="95" t="s">
        <v>2</v>
      </c>
      <c r="B4" s="96"/>
      <c r="C4" s="95" t="s">
        <v>3</v>
      </c>
      <c r="D4" s="96"/>
    </row>
    <row r="5" spans="1:4" ht="18.75" customHeight="1">
      <c r="A5" s="4" t="s">
        <v>4</v>
      </c>
      <c r="B5" s="4" t="s">
        <v>5</v>
      </c>
      <c r="C5" s="4" t="s">
        <v>132</v>
      </c>
      <c r="D5" s="4" t="s">
        <v>5</v>
      </c>
    </row>
    <row r="6" spans="1:4" ht="16.5" customHeight="1">
      <c r="A6" s="5" t="s">
        <v>133</v>
      </c>
      <c r="B6" s="6">
        <v>41569262.899999999</v>
      </c>
      <c r="C6" s="5" t="s">
        <v>134</v>
      </c>
      <c r="D6" s="6">
        <v>41569262.899999999</v>
      </c>
    </row>
    <row r="7" spans="1:4" ht="16.5" customHeight="1">
      <c r="A7" s="5" t="s">
        <v>135</v>
      </c>
      <c r="B7" s="6">
        <v>41569262.899999999</v>
      </c>
      <c r="C7" s="5" t="s">
        <v>136</v>
      </c>
      <c r="D7" s="6"/>
    </row>
    <row r="8" spans="1:4" ht="16.5" customHeight="1">
      <c r="A8" s="5" t="s">
        <v>137</v>
      </c>
      <c r="B8" s="6"/>
      <c r="C8" s="5" t="s">
        <v>138</v>
      </c>
      <c r="D8" s="6"/>
    </row>
    <row r="9" spans="1:4" ht="16.5" customHeight="1">
      <c r="A9" s="5" t="s">
        <v>139</v>
      </c>
      <c r="B9" s="6"/>
      <c r="C9" s="5" t="s">
        <v>140</v>
      </c>
      <c r="D9" s="6"/>
    </row>
    <row r="10" spans="1:4" ht="16.5" customHeight="1">
      <c r="A10" s="5" t="s">
        <v>141</v>
      </c>
      <c r="B10" s="6"/>
      <c r="C10" s="5" t="s">
        <v>142</v>
      </c>
      <c r="D10" s="6"/>
    </row>
    <row r="11" spans="1:4" ht="16.5" customHeight="1">
      <c r="A11" s="5" t="s">
        <v>135</v>
      </c>
      <c r="B11" s="6"/>
      <c r="C11" s="5" t="s">
        <v>143</v>
      </c>
      <c r="D11" s="6">
        <v>34848633.899999999</v>
      </c>
    </row>
    <row r="12" spans="1:4" ht="16.5" customHeight="1">
      <c r="A12" s="9" t="s">
        <v>137</v>
      </c>
      <c r="B12" s="6"/>
      <c r="C12" s="23" t="s">
        <v>144</v>
      </c>
      <c r="D12" s="6"/>
    </row>
    <row r="13" spans="1:4" ht="16.5" customHeight="1">
      <c r="A13" s="9" t="s">
        <v>139</v>
      </c>
      <c r="B13" s="6"/>
      <c r="C13" s="23" t="s">
        <v>145</v>
      </c>
      <c r="D13" s="6"/>
    </row>
    <row r="14" spans="1:4" ht="16.5" customHeight="1">
      <c r="A14" s="10"/>
      <c r="B14" s="6"/>
      <c r="C14" s="23" t="s">
        <v>146</v>
      </c>
      <c r="D14" s="6">
        <v>3115660</v>
      </c>
    </row>
    <row r="15" spans="1:4" ht="16.5" customHeight="1">
      <c r="A15" s="10"/>
      <c r="B15" s="6"/>
      <c r="C15" s="23" t="s">
        <v>147</v>
      </c>
      <c r="D15" s="6">
        <v>2005105</v>
      </c>
    </row>
    <row r="16" spans="1:4" ht="16.5" customHeight="1">
      <c r="A16" s="10"/>
      <c r="B16" s="6"/>
      <c r="C16" s="23" t="s">
        <v>148</v>
      </c>
      <c r="D16" s="6"/>
    </row>
    <row r="17" spans="1:4" ht="16.5" customHeight="1">
      <c r="A17" s="10"/>
      <c r="B17" s="6"/>
      <c r="C17" s="23" t="s">
        <v>149</v>
      </c>
      <c r="D17" s="6"/>
    </row>
    <row r="18" spans="1:4" ht="16.5" customHeight="1">
      <c r="A18" s="10"/>
      <c r="B18" s="6"/>
      <c r="C18" s="23" t="s">
        <v>150</v>
      </c>
      <c r="D18" s="6"/>
    </row>
    <row r="19" spans="1:4" ht="16.5" customHeight="1">
      <c r="A19" s="10"/>
      <c r="B19" s="6"/>
      <c r="C19" s="23" t="s">
        <v>151</v>
      </c>
      <c r="D19" s="6"/>
    </row>
    <row r="20" spans="1:4" ht="16.5" customHeight="1">
      <c r="A20" s="10"/>
      <c r="B20" s="6"/>
      <c r="C20" s="23" t="s">
        <v>152</v>
      </c>
      <c r="D20" s="6"/>
    </row>
    <row r="21" spans="1:4" ht="16.5" customHeight="1">
      <c r="A21" s="10"/>
      <c r="B21" s="6"/>
      <c r="C21" s="23" t="s">
        <v>153</v>
      </c>
      <c r="D21" s="6"/>
    </row>
    <row r="22" spans="1:4" ht="16.5" customHeight="1">
      <c r="A22" s="10"/>
      <c r="B22" s="6"/>
      <c r="C22" s="23" t="s">
        <v>154</v>
      </c>
      <c r="D22" s="6"/>
    </row>
    <row r="23" spans="1:4" ht="16.5" customHeight="1">
      <c r="A23" s="10"/>
      <c r="B23" s="6"/>
      <c r="C23" s="23" t="s">
        <v>155</v>
      </c>
      <c r="D23" s="6"/>
    </row>
    <row r="24" spans="1:4" ht="16.5" customHeight="1">
      <c r="A24" s="10"/>
      <c r="B24" s="6"/>
      <c r="C24" s="23" t="s">
        <v>156</v>
      </c>
      <c r="D24" s="6"/>
    </row>
    <row r="25" spans="1:4" ht="16.5" customHeight="1">
      <c r="A25" s="10"/>
      <c r="B25" s="6"/>
      <c r="C25" s="23" t="s">
        <v>157</v>
      </c>
      <c r="D25" s="6">
        <v>1599864</v>
      </c>
    </row>
    <row r="26" spans="1:4" ht="16.5" customHeight="1">
      <c r="A26" s="10"/>
      <c r="B26" s="6"/>
      <c r="C26" s="23" t="s">
        <v>158</v>
      </c>
      <c r="D26" s="6"/>
    </row>
    <row r="27" spans="1:4" ht="16.5" customHeight="1">
      <c r="A27" s="10"/>
      <c r="B27" s="6"/>
      <c r="C27" s="23" t="s">
        <v>159</v>
      </c>
      <c r="D27" s="6"/>
    </row>
    <row r="28" spans="1:4" ht="16.5" customHeight="1">
      <c r="A28" s="10"/>
      <c r="B28" s="6"/>
      <c r="C28" s="23" t="s">
        <v>160</v>
      </c>
      <c r="D28" s="6"/>
    </row>
    <row r="29" spans="1:4" ht="16.5" customHeight="1">
      <c r="A29" s="10"/>
      <c r="B29" s="6"/>
      <c r="C29" s="23" t="s">
        <v>161</v>
      </c>
      <c r="D29" s="6"/>
    </row>
    <row r="30" spans="1:4" ht="16.5" customHeight="1">
      <c r="A30" s="10"/>
      <c r="B30" s="6"/>
      <c r="C30" s="23" t="s">
        <v>162</v>
      </c>
      <c r="D30" s="6"/>
    </row>
    <row r="31" spans="1:4" ht="16.5" customHeight="1">
      <c r="A31" s="10"/>
      <c r="B31" s="6"/>
      <c r="C31" s="9" t="s">
        <v>163</v>
      </c>
      <c r="D31" s="6"/>
    </row>
    <row r="32" spans="1:4" ht="16.5" customHeight="1">
      <c r="A32" s="10"/>
      <c r="B32" s="6"/>
      <c r="C32" s="9" t="s">
        <v>164</v>
      </c>
      <c r="D32" s="6"/>
    </row>
    <row r="33" spans="1:4" ht="16.5" customHeight="1">
      <c r="A33" s="10"/>
      <c r="B33" s="6"/>
      <c r="C33" s="24" t="s">
        <v>165</v>
      </c>
      <c r="D33" s="6"/>
    </row>
    <row r="34" spans="1:4" ht="15" customHeight="1">
      <c r="A34" s="11" t="s">
        <v>49</v>
      </c>
      <c r="B34" s="25">
        <v>41569262.899999999</v>
      </c>
      <c r="C34" s="11" t="s">
        <v>50</v>
      </c>
      <c r="D34" s="25">
        <v>41569262.899999999</v>
      </c>
    </row>
  </sheetData>
  <mergeCells count="4">
    <mergeCell ref="A2:D2"/>
    <mergeCell ref="A4:B4"/>
    <mergeCell ref="C4:D4"/>
    <mergeCell ref="A3:B3"/>
  </mergeCells>
  <phoneticPr fontId="17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1F18-D1CF-A9D5-3FAD-08C8474B4C36}">
  <sheetPr>
    <outlinePr summaryRight="0"/>
    <pageSetUpPr fitToPage="1"/>
  </sheetPr>
  <dimension ref="A1:G22"/>
  <sheetViews>
    <sheetView showZeros="0" workbookViewId="0"/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26"/>
      <c r="F1" s="27"/>
      <c r="G1" s="3" t="s">
        <v>166</v>
      </c>
    </row>
    <row r="2" spans="1:7" ht="41.25" customHeight="1">
      <c r="A2" s="128" t="str">
        <f>"2026"&amp;"年一般公共预算支出预算表（按功能科目分类）"</f>
        <v>2026年一般公共预算支出预算表（按功能科目分类）</v>
      </c>
      <c r="B2" s="128"/>
      <c r="C2" s="128"/>
      <c r="D2" s="128"/>
      <c r="E2" s="128"/>
      <c r="F2" s="128"/>
      <c r="G2" s="128"/>
    </row>
    <row r="3" spans="1:7" ht="18" customHeight="1">
      <c r="A3" s="28" t="str">
        <f>"单位名称："&amp;"昆明市第三中学经开区学校"</f>
        <v>单位名称：昆明市第三中学经开区学校</v>
      </c>
      <c r="F3" s="29"/>
      <c r="G3" s="3" t="s">
        <v>1</v>
      </c>
    </row>
    <row r="4" spans="1:7" ht="20.25" customHeight="1">
      <c r="A4" s="129" t="s">
        <v>167</v>
      </c>
      <c r="B4" s="130"/>
      <c r="C4" s="138" t="s">
        <v>54</v>
      </c>
      <c r="D4" s="135" t="s">
        <v>75</v>
      </c>
      <c r="E4" s="136"/>
      <c r="F4" s="137"/>
      <c r="G4" s="133" t="s">
        <v>76</v>
      </c>
    </row>
    <row r="5" spans="1:7" ht="20.25" customHeight="1">
      <c r="A5" s="30" t="s">
        <v>71</v>
      </c>
      <c r="B5" s="30" t="s">
        <v>72</v>
      </c>
      <c r="C5" s="139"/>
      <c r="D5" s="32" t="s">
        <v>56</v>
      </c>
      <c r="E5" s="32" t="s">
        <v>168</v>
      </c>
      <c r="F5" s="32" t="s">
        <v>169</v>
      </c>
      <c r="G5" s="134"/>
    </row>
    <row r="6" spans="1:7" ht="15" customHeight="1">
      <c r="A6" s="33" t="s">
        <v>82</v>
      </c>
      <c r="B6" s="33" t="s">
        <v>83</v>
      </c>
      <c r="C6" s="33" t="s">
        <v>84</v>
      </c>
      <c r="D6" s="33" t="s">
        <v>85</v>
      </c>
      <c r="E6" s="33" t="s">
        <v>86</v>
      </c>
      <c r="F6" s="33" t="s">
        <v>87</v>
      </c>
      <c r="G6" s="33" t="s">
        <v>88</v>
      </c>
    </row>
    <row r="7" spans="1:7" ht="18" customHeight="1">
      <c r="A7" s="24" t="s">
        <v>97</v>
      </c>
      <c r="B7" s="24" t="s">
        <v>98</v>
      </c>
      <c r="C7" s="6">
        <v>34848633.899999999</v>
      </c>
      <c r="D7" s="6">
        <v>24864333.899999999</v>
      </c>
      <c r="E7" s="6">
        <v>23648147.920000002</v>
      </c>
      <c r="F7" s="6">
        <v>1216185.98</v>
      </c>
      <c r="G7" s="6">
        <v>9984300</v>
      </c>
    </row>
    <row r="8" spans="1:7" ht="18" customHeight="1">
      <c r="A8" s="34" t="s">
        <v>99</v>
      </c>
      <c r="B8" s="34" t="s">
        <v>100</v>
      </c>
      <c r="C8" s="6">
        <v>34848633.899999999</v>
      </c>
      <c r="D8" s="6">
        <v>24864333.899999999</v>
      </c>
      <c r="E8" s="6">
        <v>23648147.920000002</v>
      </c>
      <c r="F8" s="6">
        <v>1216185.98</v>
      </c>
      <c r="G8" s="6">
        <v>9984300</v>
      </c>
    </row>
    <row r="9" spans="1:7" ht="18" customHeight="1">
      <c r="A9" s="35" t="s">
        <v>101</v>
      </c>
      <c r="B9" s="35" t="s">
        <v>102</v>
      </c>
      <c r="C9" s="6">
        <v>994000</v>
      </c>
      <c r="D9" s="6"/>
      <c r="E9" s="6"/>
      <c r="F9" s="6"/>
      <c r="G9" s="6">
        <v>994000</v>
      </c>
    </row>
    <row r="10" spans="1:7" ht="18" customHeight="1">
      <c r="A10" s="35" t="s">
        <v>103</v>
      </c>
      <c r="B10" s="35" t="s">
        <v>104</v>
      </c>
      <c r="C10" s="6">
        <v>2298000</v>
      </c>
      <c r="D10" s="6"/>
      <c r="E10" s="6"/>
      <c r="F10" s="6"/>
      <c r="G10" s="6">
        <v>2298000</v>
      </c>
    </row>
    <row r="11" spans="1:7" ht="18" customHeight="1">
      <c r="A11" s="35" t="s">
        <v>105</v>
      </c>
      <c r="B11" s="35" t="s">
        <v>106</v>
      </c>
      <c r="C11" s="6">
        <v>31556633.899999999</v>
      </c>
      <c r="D11" s="6">
        <v>24864333.899999999</v>
      </c>
      <c r="E11" s="6">
        <v>23648147.920000002</v>
      </c>
      <c r="F11" s="6">
        <v>1216185.98</v>
      </c>
      <c r="G11" s="6">
        <v>6692300</v>
      </c>
    </row>
    <row r="12" spans="1:7" ht="18" customHeight="1">
      <c r="A12" s="24" t="s">
        <v>111</v>
      </c>
      <c r="B12" s="24" t="s">
        <v>112</v>
      </c>
      <c r="C12" s="6">
        <v>3115660</v>
      </c>
      <c r="D12" s="6">
        <v>3115660</v>
      </c>
      <c r="E12" s="6">
        <v>3115660</v>
      </c>
      <c r="F12" s="6"/>
      <c r="G12" s="6"/>
    </row>
    <row r="13" spans="1:7" ht="18" customHeight="1">
      <c r="A13" s="34" t="s">
        <v>113</v>
      </c>
      <c r="B13" s="34" t="s">
        <v>114</v>
      </c>
      <c r="C13" s="6">
        <v>3115660</v>
      </c>
      <c r="D13" s="6">
        <v>3115660</v>
      </c>
      <c r="E13" s="6">
        <v>3115660</v>
      </c>
      <c r="F13" s="6"/>
      <c r="G13" s="6"/>
    </row>
    <row r="14" spans="1:7" ht="18" customHeight="1">
      <c r="A14" s="35" t="s">
        <v>115</v>
      </c>
      <c r="B14" s="35" t="s">
        <v>116</v>
      </c>
      <c r="C14" s="6">
        <v>2077107</v>
      </c>
      <c r="D14" s="6">
        <v>2077107</v>
      </c>
      <c r="E14" s="6">
        <v>2077107</v>
      </c>
      <c r="F14" s="6"/>
      <c r="G14" s="6"/>
    </row>
    <row r="15" spans="1:7" ht="18" customHeight="1">
      <c r="A15" s="35" t="s">
        <v>117</v>
      </c>
      <c r="B15" s="35" t="s">
        <v>118</v>
      </c>
      <c r="C15" s="6">
        <v>1038553</v>
      </c>
      <c r="D15" s="6">
        <v>1038553</v>
      </c>
      <c r="E15" s="6">
        <v>1038553</v>
      </c>
      <c r="F15" s="6"/>
      <c r="G15" s="6"/>
    </row>
    <row r="16" spans="1:7" ht="18" customHeight="1">
      <c r="A16" s="24" t="s">
        <v>119</v>
      </c>
      <c r="B16" s="24" t="s">
        <v>120</v>
      </c>
      <c r="C16" s="6">
        <v>2005105</v>
      </c>
      <c r="D16" s="6">
        <v>2005105</v>
      </c>
      <c r="E16" s="6">
        <v>2005105</v>
      </c>
      <c r="F16" s="6"/>
      <c r="G16" s="6"/>
    </row>
    <row r="17" spans="1:7" ht="18" customHeight="1">
      <c r="A17" s="34" t="s">
        <v>121</v>
      </c>
      <c r="B17" s="34" t="s">
        <v>122</v>
      </c>
      <c r="C17" s="6">
        <v>2005105</v>
      </c>
      <c r="D17" s="6">
        <v>2005105</v>
      </c>
      <c r="E17" s="6">
        <v>2005105</v>
      </c>
      <c r="F17" s="6"/>
      <c r="G17" s="6"/>
    </row>
    <row r="18" spans="1:7" ht="18" customHeight="1">
      <c r="A18" s="35" t="s">
        <v>123</v>
      </c>
      <c r="B18" s="35" t="s">
        <v>124</v>
      </c>
      <c r="C18" s="6">
        <v>2005105</v>
      </c>
      <c r="D18" s="6">
        <v>2005105</v>
      </c>
      <c r="E18" s="6">
        <v>2005105</v>
      </c>
      <c r="F18" s="6"/>
      <c r="G18" s="6"/>
    </row>
    <row r="19" spans="1:7" ht="18" customHeight="1">
      <c r="A19" s="24" t="s">
        <v>125</v>
      </c>
      <c r="B19" s="24" t="s">
        <v>126</v>
      </c>
      <c r="C19" s="6">
        <v>1599864</v>
      </c>
      <c r="D19" s="6">
        <v>1599864</v>
      </c>
      <c r="E19" s="6">
        <v>1599864</v>
      </c>
      <c r="F19" s="6"/>
      <c r="G19" s="6"/>
    </row>
    <row r="20" spans="1:7" ht="18" customHeight="1">
      <c r="A20" s="34" t="s">
        <v>127</v>
      </c>
      <c r="B20" s="34" t="s">
        <v>128</v>
      </c>
      <c r="C20" s="6">
        <v>1599864</v>
      </c>
      <c r="D20" s="6">
        <v>1599864</v>
      </c>
      <c r="E20" s="6">
        <v>1599864</v>
      </c>
      <c r="F20" s="6"/>
      <c r="G20" s="6"/>
    </row>
    <row r="21" spans="1:7" ht="18" customHeight="1">
      <c r="A21" s="35" t="s">
        <v>129</v>
      </c>
      <c r="B21" s="35" t="s">
        <v>130</v>
      </c>
      <c r="C21" s="6">
        <v>1599864</v>
      </c>
      <c r="D21" s="6">
        <v>1599864</v>
      </c>
      <c r="E21" s="6">
        <v>1599864</v>
      </c>
      <c r="F21" s="6"/>
      <c r="G21" s="6"/>
    </row>
    <row r="22" spans="1:7" ht="18" customHeight="1">
      <c r="A22" s="131" t="s">
        <v>170</v>
      </c>
      <c r="B22" s="132" t="s">
        <v>170</v>
      </c>
      <c r="C22" s="6">
        <v>41569262.899999999</v>
      </c>
      <c r="D22" s="6">
        <v>31584962.899999999</v>
      </c>
      <c r="E22" s="6">
        <v>30368776.920000002</v>
      </c>
      <c r="F22" s="6">
        <v>1216185.98</v>
      </c>
      <c r="G22" s="6">
        <v>9984300</v>
      </c>
    </row>
  </sheetData>
  <mergeCells count="6">
    <mergeCell ref="A2:G2"/>
    <mergeCell ref="A4:B4"/>
    <mergeCell ref="A22:B22"/>
    <mergeCell ref="G4:G5"/>
    <mergeCell ref="D4:F4"/>
    <mergeCell ref="C4:C5"/>
  </mergeCells>
  <phoneticPr fontId="17" type="noConversion"/>
  <printOptions horizontalCentered="1"/>
  <pageMargins left="0.37" right="0.37" top="0.56000000000000005" bottom="0.56000000000000005" header="0.48" footer="0.48"/>
  <pageSetup paperSize="9" fitToHeight="100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120A7-2D55-FE05-320A-6A5B363887DF}">
  <sheetPr>
    <outlinePr summaryRight="0"/>
    <pageSetUpPr fitToPage="1"/>
  </sheetPr>
  <dimension ref="A1:F8"/>
  <sheetViews>
    <sheetView showZeros="0" workbookViewId="0">
      <selection activeCell="C21" sqref="C21"/>
    </sheetView>
  </sheetViews>
  <sheetFormatPr defaultColWidth="10.375" defaultRowHeight="14.25" customHeight="1"/>
  <cols>
    <col min="1" max="6" width="28.125" customWidth="1"/>
  </cols>
  <sheetData>
    <row r="1" spans="1:6" ht="14.25" customHeight="1">
      <c r="A1" s="37"/>
      <c r="B1" s="37"/>
      <c r="C1" s="37"/>
      <c r="D1" s="37"/>
      <c r="E1" s="22"/>
      <c r="F1" s="38" t="s">
        <v>171</v>
      </c>
    </row>
    <row r="2" spans="1:6" ht="41.25" customHeight="1">
      <c r="A2" s="140" t="str">
        <f>"2026"&amp;"年一般公共预算“三公”经费支出预算表"</f>
        <v>2026年一般公共预算“三公”经费支出预算表</v>
      </c>
      <c r="B2" s="141"/>
      <c r="C2" s="141"/>
      <c r="D2" s="141"/>
      <c r="E2" s="142"/>
      <c r="F2" s="141"/>
    </row>
    <row r="3" spans="1:6" ht="14.25" customHeight="1">
      <c r="A3" s="143" t="str">
        <f>"单位名称："&amp;"昆明市第三中学经开区学校"</f>
        <v>单位名称：昆明市第三中学经开区学校</v>
      </c>
      <c r="B3" s="144"/>
      <c r="D3" s="37"/>
      <c r="E3" s="22"/>
      <c r="F3" s="2" t="s">
        <v>1</v>
      </c>
    </row>
    <row r="4" spans="1:6" ht="27" customHeight="1">
      <c r="A4" s="145" t="s">
        <v>172</v>
      </c>
      <c r="B4" s="145" t="s">
        <v>173</v>
      </c>
      <c r="C4" s="99" t="s">
        <v>174</v>
      </c>
      <c r="D4" s="145"/>
      <c r="E4" s="148"/>
      <c r="F4" s="145" t="s">
        <v>175</v>
      </c>
    </row>
    <row r="5" spans="1:6" ht="28.5" customHeight="1">
      <c r="A5" s="146"/>
      <c r="B5" s="147"/>
      <c r="C5" s="39" t="s">
        <v>56</v>
      </c>
      <c r="D5" s="39" t="s">
        <v>176</v>
      </c>
      <c r="E5" s="39" t="s">
        <v>177</v>
      </c>
      <c r="F5" s="149"/>
    </row>
    <row r="6" spans="1:6" ht="17.25" customHeight="1">
      <c r="A6" s="18" t="s">
        <v>82</v>
      </c>
      <c r="B6" s="18" t="s">
        <v>83</v>
      </c>
      <c r="C6" s="18" t="s">
        <v>84</v>
      </c>
      <c r="D6" s="18" t="s">
        <v>85</v>
      </c>
      <c r="E6" s="18" t="s">
        <v>86</v>
      </c>
      <c r="F6" s="18" t="s">
        <v>87</v>
      </c>
    </row>
    <row r="7" spans="1:6" ht="17.25" customHeight="1">
      <c r="A7" s="6"/>
      <c r="B7" s="6"/>
      <c r="C7" s="6"/>
      <c r="D7" s="6"/>
      <c r="E7" s="6"/>
      <c r="F7" s="6"/>
    </row>
    <row r="8" spans="1:6" ht="14.25" customHeight="1">
      <c r="A8" s="89" t="s">
        <v>531</v>
      </c>
    </row>
  </sheetData>
  <mergeCells count="6">
    <mergeCell ref="A2:F2"/>
    <mergeCell ref="A3:B3"/>
    <mergeCell ref="A4:A5"/>
    <mergeCell ref="B4:B5"/>
    <mergeCell ref="C4:E4"/>
    <mergeCell ref="F4:F5"/>
  </mergeCells>
  <phoneticPr fontId="17" type="noConversion"/>
  <pageMargins left="0.67" right="0.67" top="0.72" bottom="0.72" header="0.28000000000000003" footer="0.28000000000000003"/>
  <pageSetup paperSize="9" scale="0" fitToWidth="0" fitToHeight="0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03DED-BDAF-71C8-E94E-602A387CE20C}">
  <sheetPr>
    <outlinePr summaryRight="0"/>
    <pageSetUpPr fitToPage="1"/>
  </sheetPr>
  <dimension ref="A1:W31"/>
  <sheetViews>
    <sheetView showZeros="0" topLeftCell="A10" workbookViewId="0"/>
  </sheetViews>
  <sheetFormatPr defaultColWidth="9.125" defaultRowHeight="14.25" customHeight="1"/>
  <cols>
    <col min="1" max="1" width="32.875" customWidth="1"/>
    <col min="2" max="2" width="20.75" customWidth="1"/>
    <col min="3" max="3" width="31.25" customWidth="1"/>
    <col min="4" max="4" width="10.125" customWidth="1"/>
    <col min="5" max="5" width="27.25" bestFit="1" customWidth="1"/>
    <col min="6" max="6" width="10.25" customWidth="1"/>
    <col min="7" max="7" width="23" customWidth="1"/>
    <col min="8" max="23" width="18.75" customWidth="1"/>
  </cols>
  <sheetData>
    <row r="1" spans="1:23" ht="13.5" customHeight="1">
      <c r="B1" s="40"/>
      <c r="D1" s="41"/>
      <c r="E1" s="41"/>
      <c r="F1" s="41"/>
      <c r="G1" s="41"/>
      <c r="H1" s="42"/>
      <c r="I1" s="42"/>
      <c r="J1" s="42"/>
      <c r="K1" s="42"/>
      <c r="L1" s="42"/>
      <c r="M1" s="42"/>
      <c r="Q1" s="42"/>
      <c r="U1" s="40"/>
      <c r="W1" s="43" t="s">
        <v>178</v>
      </c>
    </row>
    <row r="2" spans="1:23" ht="45.75" customHeight="1">
      <c r="A2" s="150" t="str">
        <f>"2026"&amp;"年部门基本支出预算表"</f>
        <v>2026年部门基本支出预算表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1"/>
      <c r="O2" s="151"/>
      <c r="P2" s="151"/>
      <c r="Q2" s="150"/>
      <c r="R2" s="150"/>
      <c r="S2" s="150"/>
      <c r="T2" s="150"/>
      <c r="U2" s="150"/>
      <c r="V2" s="150"/>
      <c r="W2" s="150"/>
    </row>
    <row r="3" spans="1:23" ht="18.75" customHeight="1">
      <c r="A3" s="152" t="str">
        <f>"单位名称："&amp;"昆明市第三中学经开区学校"</f>
        <v>单位名称：昆明市第三中学经开区学校</v>
      </c>
      <c r="B3" s="153"/>
      <c r="C3" s="153"/>
      <c r="D3" s="153"/>
      <c r="E3" s="153"/>
      <c r="F3" s="153"/>
      <c r="G3" s="153"/>
      <c r="H3" s="44"/>
      <c r="I3" s="44"/>
      <c r="J3" s="44"/>
      <c r="K3" s="44"/>
      <c r="L3" s="44"/>
      <c r="M3" s="44"/>
      <c r="N3" s="45"/>
      <c r="O3" s="45"/>
      <c r="P3" s="45"/>
      <c r="Q3" s="44"/>
      <c r="U3" s="40"/>
      <c r="W3" s="43" t="s">
        <v>1</v>
      </c>
    </row>
    <row r="4" spans="1:23" ht="18" customHeight="1">
      <c r="A4" s="154" t="s">
        <v>179</v>
      </c>
      <c r="B4" s="154" t="s">
        <v>180</v>
      </c>
      <c r="C4" s="154" t="s">
        <v>181</v>
      </c>
      <c r="D4" s="154" t="s">
        <v>182</v>
      </c>
      <c r="E4" s="154" t="s">
        <v>183</v>
      </c>
      <c r="F4" s="154" t="s">
        <v>184</v>
      </c>
      <c r="G4" s="154" t="s">
        <v>185</v>
      </c>
      <c r="H4" s="135" t="s">
        <v>186</v>
      </c>
      <c r="I4" s="159" t="s">
        <v>186</v>
      </c>
      <c r="J4" s="159"/>
      <c r="K4" s="159"/>
      <c r="L4" s="159"/>
      <c r="M4" s="159"/>
      <c r="N4" s="136"/>
      <c r="O4" s="136"/>
      <c r="P4" s="136"/>
      <c r="Q4" s="162" t="s">
        <v>60</v>
      </c>
      <c r="R4" s="159" t="s">
        <v>74</v>
      </c>
      <c r="S4" s="159"/>
      <c r="T4" s="159"/>
      <c r="U4" s="159"/>
      <c r="V4" s="159"/>
      <c r="W4" s="160"/>
    </row>
    <row r="5" spans="1:23" ht="18" customHeight="1">
      <c r="A5" s="155"/>
      <c r="B5" s="158"/>
      <c r="C5" s="155"/>
      <c r="D5" s="155"/>
      <c r="E5" s="155"/>
      <c r="F5" s="155"/>
      <c r="G5" s="155"/>
      <c r="H5" s="138" t="s">
        <v>187</v>
      </c>
      <c r="I5" s="135" t="s">
        <v>57</v>
      </c>
      <c r="J5" s="159"/>
      <c r="K5" s="159"/>
      <c r="L5" s="159"/>
      <c r="M5" s="160"/>
      <c r="N5" s="164" t="s">
        <v>188</v>
      </c>
      <c r="O5" s="136"/>
      <c r="P5" s="137"/>
      <c r="Q5" s="154" t="s">
        <v>60</v>
      </c>
      <c r="R5" s="135" t="s">
        <v>74</v>
      </c>
      <c r="S5" s="162" t="s">
        <v>63</v>
      </c>
      <c r="T5" s="159" t="s">
        <v>74</v>
      </c>
      <c r="U5" s="162" t="s">
        <v>65</v>
      </c>
      <c r="V5" s="162" t="s">
        <v>66</v>
      </c>
      <c r="W5" s="163" t="s">
        <v>67</v>
      </c>
    </row>
    <row r="6" spans="1:23" ht="19.5" customHeight="1">
      <c r="A6" s="156"/>
      <c r="B6" s="156"/>
      <c r="C6" s="156"/>
      <c r="D6" s="156"/>
      <c r="E6" s="156"/>
      <c r="F6" s="156"/>
      <c r="G6" s="156"/>
      <c r="H6" s="156"/>
      <c r="I6" s="165" t="s">
        <v>189</v>
      </c>
      <c r="J6" s="154" t="s">
        <v>190</v>
      </c>
      <c r="K6" s="154" t="s">
        <v>191</v>
      </c>
      <c r="L6" s="154" t="s">
        <v>192</v>
      </c>
      <c r="M6" s="154" t="s">
        <v>193</v>
      </c>
      <c r="N6" s="154" t="s">
        <v>57</v>
      </c>
      <c r="O6" s="154" t="s">
        <v>58</v>
      </c>
      <c r="P6" s="154" t="s">
        <v>59</v>
      </c>
      <c r="Q6" s="156"/>
      <c r="R6" s="154" t="s">
        <v>56</v>
      </c>
      <c r="S6" s="154" t="s">
        <v>63</v>
      </c>
      <c r="T6" s="154" t="s">
        <v>194</v>
      </c>
      <c r="U6" s="154" t="s">
        <v>65</v>
      </c>
      <c r="V6" s="154" t="s">
        <v>66</v>
      </c>
      <c r="W6" s="154" t="s">
        <v>67</v>
      </c>
    </row>
    <row r="7" spans="1:23" ht="37.5" customHeight="1">
      <c r="A7" s="157"/>
      <c r="B7" s="157"/>
      <c r="C7" s="157"/>
      <c r="D7" s="157"/>
      <c r="E7" s="157"/>
      <c r="F7" s="157"/>
      <c r="G7" s="157"/>
      <c r="H7" s="157"/>
      <c r="I7" s="166" t="s">
        <v>56</v>
      </c>
      <c r="J7" s="161" t="s">
        <v>195</v>
      </c>
      <c r="K7" s="161" t="s">
        <v>191</v>
      </c>
      <c r="L7" s="161" t="s">
        <v>192</v>
      </c>
      <c r="M7" s="161" t="s">
        <v>193</v>
      </c>
      <c r="N7" s="161" t="s">
        <v>191</v>
      </c>
      <c r="O7" s="161" t="s">
        <v>192</v>
      </c>
      <c r="P7" s="161" t="s">
        <v>193</v>
      </c>
      <c r="Q7" s="161" t="s">
        <v>60</v>
      </c>
      <c r="R7" s="161" t="s">
        <v>56</v>
      </c>
      <c r="S7" s="161" t="s">
        <v>63</v>
      </c>
      <c r="T7" s="161" t="s">
        <v>194</v>
      </c>
      <c r="U7" s="161" t="s">
        <v>65</v>
      </c>
      <c r="V7" s="161" t="s">
        <v>66</v>
      </c>
      <c r="W7" s="161" t="s">
        <v>67</v>
      </c>
    </row>
    <row r="8" spans="1:23" ht="14.25" customHeight="1">
      <c r="A8" s="48">
        <v>1</v>
      </c>
      <c r="B8" s="48">
        <v>2</v>
      </c>
      <c r="C8" s="48">
        <v>3</v>
      </c>
      <c r="D8" s="48">
        <v>4</v>
      </c>
      <c r="E8" s="48">
        <v>5</v>
      </c>
      <c r="F8" s="48">
        <v>6</v>
      </c>
      <c r="G8" s="48">
        <v>7</v>
      </c>
      <c r="H8" s="48">
        <v>8</v>
      </c>
      <c r="I8" s="48">
        <v>9</v>
      </c>
      <c r="J8" s="48">
        <v>10</v>
      </c>
      <c r="K8" s="48">
        <v>11</v>
      </c>
      <c r="L8" s="48">
        <v>12</v>
      </c>
      <c r="M8" s="48">
        <v>13</v>
      </c>
      <c r="N8" s="48">
        <v>14</v>
      </c>
      <c r="O8" s="48">
        <v>15</v>
      </c>
      <c r="P8" s="48">
        <v>16</v>
      </c>
      <c r="Q8" s="48">
        <v>17</v>
      </c>
      <c r="R8" s="48">
        <v>18</v>
      </c>
      <c r="S8" s="48">
        <v>19</v>
      </c>
      <c r="T8" s="48">
        <v>20</v>
      </c>
      <c r="U8" s="48">
        <v>21</v>
      </c>
      <c r="V8" s="48">
        <v>22</v>
      </c>
      <c r="W8" s="48">
        <v>23</v>
      </c>
    </row>
    <row r="9" spans="1:23" ht="20.25" customHeight="1">
      <c r="A9" s="9" t="s">
        <v>196</v>
      </c>
      <c r="B9" s="9"/>
      <c r="C9" s="9"/>
      <c r="D9" s="9"/>
      <c r="E9" s="9"/>
      <c r="F9" s="9"/>
      <c r="G9" s="9"/>
      <c r="H9" s="6">
        <v>31584962.899999999</v>
      </c>
      <c r="I9" s="6">
        <v>31584962.899999999</v>
      </c>
      <c r="J9" s="6"/>
      <c r="K9" s="6"/>
      <c r="L9" s="6">
        <v>31584962.899999999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20.25" customHeight="1">
      <c r="A10" s="49" t="s">
        <v>69</v>
      </c>
      <c r="B10" s="9" t="s">
        <v>197</v>
      </c>
      <c r="C10" s="9" t="s">
        <v>198</v>
      </c>
      <c r="D10" s="9" t="s">
        <v>115</v>
      </c>
      <c r="E10" s="9" t="s">
        <v>116</v>
      </c>
      <c r="F10" s="9" t="s">
        <v>199</v>
      </c>
      <c r="G10" s="9" t="s">
        <v>200</v>
      </c>
      <c r="H10" s="6">
        <v>2077107</v>
      </c>
      <c r="I10" s="6">
        <v>2077107</v>
      </c>
      <c r="J10" s="6"/>
      <c r="K10" s="6"/>
      <c r="L10" s="6">
        <v>2077107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20.25" customHeight="1">
      <c r="A11" s="49" t="s">
        <v>69</v>
      </c>
      <c r="B11" s="9" t="s">
        <v>197</v>
      </c>
      <c r="C11" s="9" t="s">
        <v>198</v>
      </c>
      <c r="D11" s="9" t="s">
        <v>117</v>
      </c>
      <c r="E11" s="9" t="s">
        <v>118</v>
      </c>
      <c r="F11" s="9" t="s">
        <v>201</v>
      </c>
      <c r="G11" s="9" t="s">
        <v>202</v>
      </c>
      <c r="H11" s="6">
        <v>1038553</v>
      </c>
      <c r="I11" s="6">
        <v>1038553</v>
      </c>
      <c r="J11" s="50"/>
      <c r="K11" s="50"/>
      <c r="L11" s="6">
        <v>1038553</v>
      </c>
      <c r="M11" s="50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20.25" customHeight="1">
      <c r="A12" s="49" t="s">
        <v>69</v>
      </c>
      <c r="B12" s="9" t="s">
        <v>197</v>
      </c>
      <c r="C12" s="9" t="s">
        <v>198</v>
      </c>
      <c r="D12" s="9" t="s">
        <v>123</v>
      </c>
      <c r="E12" s="9" t="s">
        <v>124</v>
      </c>
      <c r="F12" s="9" t="s">
        <v>203</v>
      </c>
      <c r="G12" s="9" t="s">
        <v>204</v>
      </c>
      <c r="H12" s="6">
        <v>2005105</v>
      </c>
      <c r="I12" s="6">
        <v>2005105</v>
      </c>
      <c r="J12" s="50"/>
      <c r="K12" s="50"/>
      <c r="L12" s="6">
        <v>2005105</v>
      </c>
      <c r="M12" s="50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20.25" customHeight="1">
      <c r="A13" s="49" t="s">
        <v>69</v>
      </c>
      <c r="B13" s="9" t="s">
        <v>197</v>
      </c>
      <c r="C13" s="9" t="s">
        <v>198</v>
      </c>
      <c r="D13" s="9" t="s">
        <v>105</v>
      </c>
      <c r="E13" s="9" t="s">
        <v>106</v>
      </c>
      <c r="F13" s="9" t="s">
        <v>205</v>
      </c>
      <c r="G13" s="9" t="s">
        <v>206</v>
      </c>
      <c r="H13" s="6">
        <v>51926</v>
      </c>
      <c r="I13" s="6">
        <v>51926</v>
      </c>
      <c r="J13" s="50"/>
      <c r="K13" s="50"/>
      <c r="L13" s="6">
        <v>51926</v>
      </c>
      <c r="M13" s="50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0.25" customHeight="1">
      <c r="A14" s="49" t="s">
        <v>69</v>
      </c>
      <c r="B14" s="9" t="s">
        <v>197</v>
      </c>
      <c r="C14" s="9" t="s">
        <v>198</v>
      </c>
      <c r="D14" s="9" t="s">
        <v>105</v>
      </c>
      <c r="E14" s="9" t="s">
        <v>106</v>
      </c>
      <c r="F14" s="9" t="s">
        <v>205</v>
      </c>
      <c r="G14" s="9" t="s">
        <v>206</v>
      </c>
      <c r="H14" s="6">
        <v>49503</v>
      </c>
      <c r="I14" s="6">
        <v>49503</v>
      </c>
      <c r="J14" s="50"/>
      <c r="K14" s="50"/>
      <c r="L14" s="6">
        <v>49503</v>
      </c>
      <c r="M14" s="50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20.25" customHeight="1">
      <c r="A15" s="49" t="s">
        <v>69</v>
      </c>
      <c r="B15" s="9" t="s">
        <v>207</v>
      </c>
      <c r="C15" s="9" t="s">
        <v>130</v>
      </c>
      <c r="D15" s="9" t="s">
        <v>129</v>
      </c>
      <c r="E15" s="9" t="s">
        <v>130</v>
      </c>
      <c r="F15" s="9" t="s">
        <v>208</v>
      </c>
      <c r="G15" s="9" t="s">
        <v>130</v>
      </c>
      <c r="H15" s="6">
        <v>1599864</v>
      </c>
      <c r="I15" s="6">
        <v>1599864</v>
      </c>
      <c r="J15" s="50"/>
      <c r="K15" s="50"/>
      <c r="L15" s="6">
        <v>1599864</v>
      </c>
      <c r="M15" s="50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20.25" customHeight="1">
      <c r="A16" s="49" t="s">
        <v>69</v>
      </c>
      <c r="B16" s="9" t="s">
        <v>209</v>
      </c>
      <c r="C16" s="9" t="s">
        <v>210</v>
      </c>
      <c r="D16" s="9" t="s">
        <v>105</v>
      </c>
      <c r="E16" s="9" t="s">
        <v>106</v>
      </c>
      <c r="F16" s="9" t="s">
        <v>211</v>
      </c>
      <c r="G16" s="9" t="s">
        <v>210</v>
      </c>
      <c r="H16" s="6">
        <v>310507.74</v>
      </c>
      <c r="I16" s="6">
        <v>310507.74</v>
      </c>
      <c r="J16" s="50"/>
      <c r="K16" s="50"/>
      <c r="L16" s="6">
        <v>310507.74</v>
      </c>
      <c r="M16" s="50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20.25" customHeight="1">
      <c r="A17" s="49" t="s">
        <v>69</v>
      </c>
      <c r="B17" s="9" t="s">
        <v>212</v>
      </c>
      <c r="C17" s="9" t="s">
        <v>213</v>
      </c>
      <c r="D17" s="9" t="s">
        <v>105</v>
      </c>
      <c r="E17" s="9" t="s">
        <v>106</v>
      </c>
      <c r="F17" s="9" t="s">
        <v>214</v>
      </c>
      <c r="G17" s="9" t="s">
        <v>215</v>
      </c>
      <c r="H17" s="6">
        <v>327000</v>
      </c>
      <c r="I17" s="6">
        <v>327000</v>
      </c>
      <c r="J17" s="50"/>
      <c r="K17" s="50"/>
      <c r="L17" s="6">
        <v>327000</v>
      </c>
      <c r="M17" s="50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20.25" customHeight="1">
      <c r="A18" s="49" t="s">
        <v>69</v>
      </c>
      <c r="B18" s="9" t="s">
        <v>216</v>
      </c>
      <c r="C18" s="9" t="s">
        <v>217</v>
      </c>
      <c r="D18" s="9" t="s">
        <v>105</v>
      </c>
      <c r="E18" s="9" t="s">
        <v>106</v>
      </c>
      <c r="F18" s="9" t="s">
        <v>218</v>
      </c>
      <c r="G18" s="9" t="s">
        <v>219</v>
      </c>
      <c r="H18" s="6">
        <v>4498212</v>
      </c>
      <c r="I18" s="6">
        <v>4498212</v>
      </c>
      <c r="J18" s="50"/>
      <c r="K18" s="50"/>
      <c r="L18" s="6">
        <v>4498212</v>
      </c>
      <c r="M18" s="50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20.25" customHeight="1">
      <c r="A19" s="49" t="s">
        <v>69</v>
      </c>
      <c r="B19" s="9" t="s">
        <v>216</v>
      </c>
      <c r="C19" s="9" t="s">
        <v>217</v>
      </c>
      <c r="D19" s="9" t="s">
        <v>105</v>
      </c>
      <c r="E19" s="9" t="s">
        <v>106</v>
      </c>
      <c r="F19" s="9" t="s">
        <v>220</v>
      </c>
      <c r="G19" s="9" t="s">
        <v>221</v>
      </c>
      <c r="H19" s="6">
        <v>3444</v>
      </c>
      <c r="I19" s="6">
        <v>3444</v>
      </c>
      <c r="J19" s="50"/>
      <c r="K19" s="50"/>
      <c r="L19" s="6">
        <v>3444</v>
      </c>
      <c r="M19" s="50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20.25" customHeight="1">
      <c r="A20" s="49" t="s">
        <v>69</v>
      </c>
      <c r="B20" s="9" t="s">
        <v>216</v>
      </c>
      <c r="C20" s="9" t="s">
        <v>217</v>
      </c>
      <c r="D20" s="9" t="s">
        <v>105</v>
      </c>
      <c r="E20" s="9" t="s">
        <v>106</v>
      </c>
      <c r="F20" s="9" t="s">
        <v>222</v>
      </c>
      <c r="G20" s="9" t="s">
        <v>223</v>
      </c>
      <c r="H20" s="6">
        <v>33000</v>
      </c>
      <c r="I20" s="6">
        <v>33000</v>
      </c>
      <c r="J20" s="50"/>
      <c r="K20" s="50"/>
      <c r="L20" s="6">
        <v>33000</v>
      </c>
      <c r="M20" s="50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20.25" customHeight="1">
      <c r="A21" s="49" t="s">
        <v>69</v>
      </c>
      <c r="B21" s="9" t="s">
        <v>216</v>
      </c>
      <c r="C21" s="9" t="s">
        <v>217</v>
      </c>
      <c r="D21" s="9" t="s">
        <v>105</v>
      </c>
      <c r="E21" s="9" t="s">
        <v>106</v>
      </c>
      <c r="F21" s="9" t="s">
        <v>222</v>
      </c>
      <c r="G21" s="9" t="s">
        <v>223</v>
      </c>
      <c r="H21" s="6">
        <v>374851</v>
      </c>
      <c r="I21" s="6">
        <v>374851</v>
      </c>
      <c r="J21" s="50"/>
      <c r="K21" s="50"/>
      <c r="L21" s="6">
        <v>374851</v>
      </c>
      <c r="M21" s="50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20.25" customHeight="1">
      <c r="A22" s="49" t="s">
        <v>69</v>
      </c>
      <c r="B22" s="9" t="s">
        <v>216</v>
      </c>
      <c r="C22" s="9" t="s">
        <v>217</v>
      </c>
      <c r="D22" s="9" t="s">
        <v>105</v>
      </c>
      <c r="E22" s="9" t="s">
        <v>106</v>
      </c>
      <c r="F22" s="9" t="s">
        <v>224</v>
      </c>
      <c r="G22" s="9" t="s">
        <v>225</v>
      </c>
      <c r="H22" s="6">
        <v>4193400</v>
      </c>
      <c r="I22" s="6">
        <v>4193400</v>
      </c>
      <c r="J22" s="50"/>
      <c r="K22" s="50"/>
      <c r="L22" s="6">
        <v>4193400</v>
      </c>
      <c r="M22" s="50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20.25" customHeight="1">
      <c r="A23" s="49" t="s">
        <v>69</v>
      </c>
      <c r="B23" s="9" t="s">
        <v>226</v>
      </c>
      <c r="C23" s="9" t="s">
        <v>227</v>
      </c>
      <c r="D23" s="9" t="s">
        <v>105</v>
      </c>
      <c r="E23" s="9" t="s">
        <v>106</v>
      </c>
      <c r="F23" s="9" t="s">
        <v>224</v>
      </c>
      <c r="G23" s="9" t="s">
        <v>225</v>
      </c>
      <c r="H23" s="6">
        <v>2725000</v>
      </c>
      <c r="I23" s="6">
        <v>2725000</v>
      </c>
      <c r="J23" s="50"/>
      <c r="K23" s="50"/>
      <c r="L23" s="6">
        <v>2725000</v>
      </c>
      <c r="M23" s="50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20.25" customHeight="1">
      <c r="A24" s="49" t="s">
        <v>69</v>
      </c>
      <c r="B24" s="9" t="s">
        <v>228</v>
      </c>
      <c r="C24" s="9" t="s">
        <v>229</v>
      </c>
      <c r="D24" s="9" t="s">
        <v>105</v>
      </c>
      <c r="E24" s="9" t="s">
        <v>106</v>
      </c>
      <c r="F24" s="9" t="s">
        <v>230</v>
      </c>
      <c r="G24" s="9" t="s">
        <v>231</v>
      </c>
      <c r="H24" s="6">
        <v>2200419.48</v>
      </c>
      <c r="I24" s="6">
        <v>2200419.48</v>
      </c>
      <c r="J24" s="50"/>
      <c r="K24" s="50"/>
      <c r="L24" s="6">
        <v>2200419.48</v>
      </c>
      <c r="M24" s="50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20.25" customHeight="1">
      <c r="A25" s="49" t="s">
        <v>69</v>
      </c>
      <c r="B25" s="9" t="s">
        <v>228</v>
      </c>
      <c r="C25" s="9" t="s">
        <v>229</v>
      </c>
      <c r="D25" s="9" t="s">
        <v>105</v>
      </c>
      <c r="E25" s="9" t="s">
        <v>106</v>
      </c>
      <c r="F25" s="9" t="s">
        <v>230</v>
      </c>
      <c r="G25" s="9" t="s">
        <v>231</v>
      </c>
      <c r="H25" s="6">
        <v>6583912.4400000004</v>
      </c>
      <c r="I25" s="6">
        <v>6583912.4400000004</v>
      </c>
      <c r="J25" s="50"/>
      <c r="K25" s="50"/>
      <c r="L25" s="6">
        <v>6583912.4400000004</v>
      </c>
      <c r="M25" s="50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20.25" customHeight="1">
      <c r="A26" s="49" t="s">
        <v>69</v>
      </c>
      <c r="B26" s="9" t="s">
        <v>232</v>
      </c>
      <c r="C26" s="9" t="s">
        <v>233</v>
      </c>
      <c r="D26" s="9" t="s">
        <v>105</v>
      </c>
      <c r="E26" s="9" t="s">
        <v>106</v>
      </c>
      <c r="F26" s="9" t="s">
        <v>214</v>
      </c>
      <c r="G26" s="9" t="s">
        <v>215</v>
      </c>
      <c r="H26" s="6">
        <v>300000</v>
      </c>
      <c r="I26" s="6">
        <v>300000</v>
      </c>
      <c r="J26" s="50"/>
      <c r="K26" s="50"/>
      <c r="L26" s="6">
        <v>300000</v>
      </c>
      <c r="M26" s="50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20.25" customHeight="1">
      <c r="A27" s="49" t="s">
        <v>69</v>
      </c>
      <c r="B27" s="9" t="s">
        <v>234</v>
      </c>
      <c r="C27" s="9" t="s">
        <v>235</v>
      </c>
      <c r="D27" s="9" t="s">
        <v>105</v>
      </c>
      <c r="E27" s="9" t="s">
        <v>106</v>
      </c>
      <c r="F27" s="9" t="s">
        <v>224</v>
      </c>
      <c r="G27" s="9" t="s">
        <v>225</v>
      </c>
      <c r="H27" s="6">
        <v>1962000</v>
      </c>
      <c r="I27" s="6">
        <v>1962000</v>
      </c>
      <c r="J27" s="50"/>
      <c r="K27" s="50"/>
      <c r="L27" s="6">
        <v>1962000</v>
      </c>
      <c r="M27" s="50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20.25" customHeight="1">
      <c r="A28" s="49" t="s">
        <v>69</v>
      </c>
      <c r="B28" s="9" t="s">
        <v>236</v>
      </c>
      <c r="C28" s="9" t="s">
        <v>237</v>
      </c>
      <c r="D28" s="9" t="s">
        <v>105</v>
      </c>
      <c r="E28" s="9" t="s">
        <v>106</v>
      </c>
      <c r="F28" s="9" t="s">
        <v>224</v>
      </c>
      <c r="G28" s="9" t="s">
        <v>225</v>
      </c>
      <c r="H28" s="6">
        <v>972480</v>
      </c>
      <c r="I28" s="6">
        <v>972480</v>
      </c>
      <c r="J28" s="50"/>
      <c r="K28" s="50"/>
      <c r="L28" s="6">
        <v>972480</v>
      </c>
      <c r="M28" s="50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ht="20.25" customHeight="1">
      <c r="A29" s="49" t="s">
        <v>69</v>
      </c>
      <c r="B29" s="9" t="s">
        <v>238</v>
      </c>
      <c r="C29" s="9" t="s">
        <v>239</v>
      </c>
      <c r="D29" s="9" t="s">
        <v>105</v>
      </c>
      <c r="E29" s="9" t="s">
        <v>106</v>
      </c>
      <c r="F29" s="9" t="s">
        <v>211</v>
      </c>
      <c r="G29" s="9" t="s">
        <v>210</v>
      </c>
      <c r="H29" s="6">
        <v>131678.24</v>
      </c>
      <c r="I29" s="6">
        <v>131678.24</v>
      </c>
      <c r="J29" s="50"/>
      <c r="K29" s="50"/>
      <c r="L29" s="6">
        <v>131678.24</v>
      </c>
      <c r="M29" s="50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20.25" customHeight="1">
      <c r="A30" s="49" t="s">
        <v>69</v>
      </c>
      <c r="B30" s="9" t="s">
        <v>240</v>
      </c>
      <c r="C30" s="9" t="s">
        <v>241</v>
      </c>
      <c r="D30" s="9" t="s">
        <v>105</v>
      </c>
      <c r="E30" s="9" t="s">
        <v>106</v>
      </c>
      <c r="F30" s="9" t="s">
        <v>214</v>
      </c>
      <c r="G30" s="9" t="s">
        <v>215</v>
      </c>
      <c r="H30" s="6">
        <v>147000</v>
      </c>
      <c r="I30" s="6">
        <v>147000</v>
      </c>
      <c r="J30" s="50"/>
      <c r="K30" s="50"/>
      <c r="L30" s="6">
        <v>147000</v>
      </c>
      <c r="M30" s="50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17.25" customHeight="1">
      <c r="A31" s="167" t="s">
        <v>170</v>
      </c>
      <c r="B31" s="168"/>
      <c r="C31" s="168"/>
      <c r="D31" s="168"/>
      <c r="E31" s="168"/>
      <c r="F31" s="168"/>
      <c r="G31" s="169"/>
      <c r="H31" s="6">
        <v>31584962.899999999</v>
      </c>
      <c r="I31" s="6">
        <v>31584962.899999999</v>
      </c>
      <c r="J31" s="6"/>
      <c r="K31" s="6"/>
      <c r="L31" s="6">
        <v>31584962.899999999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</sheetData>
  <mergeCells count="30">
    <mergeCell ref="A31:G31"/>
    <mergeCell ref="H4:W4"/>
    <mergeCell ref="H5:H7"/>
    <mergeCell ref="J6:J7"/>
    <mergeCell ref="K6:K7"/>
    <mergeCell ref="L6:L7"/>
    <mergeCell ref="M6:M7"/>
    <mergeCell ref="R6:R7"/>
    <mergeCell ref="S6:S7"/>
    <mergeCell ref="T6:T7"/>
    <mergeCell ref="U6:U7"/>
    <mergeCell ref="V6:V7"/>
    <mergeCell ref="W6:W7"/>
    <mergeCell ref="N6:N7"/>
    <mergeCell ref="O6:O7"/>
    <mergeCell ref="A2:W2"/>
    <mergeCell ref="A3:G3"/>
    <mergeCell ref="A4:A7"/>
    <mergeCell ref="B4:B7"/>
    <mergeCell ref="C4:C7"/>
    <mergeCell ref="D4:D7"/>
    <mergeCell ref="E4:E7"/>
    <mergeCell ref="F4:F7"/>
    <mergeCell ref="G4:G7"/>
    <mergeCell ref="I5:M5"/>
    <mergeCell ref="Q5:Q7"/>
    <mergeCell ref="R5:W5"/>
    <mergeCell ref="P6:P7"/>
    <mergeCell ref="N5:P5"/>
    <mergeCell ref="I6:I7"/>
  </mergeCells>
  <phoneticPr fontId="17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D352A-21E2-015B-24A4-00803D792929}">
  <sheetPr>
    <outlinePr summaryRight="0"/>
    <pageSetUpPr fitToPage="1"/>
  </sheetPr>
  <dimension ref="A1:W45"/>
  <sheetViews>
    <sheetView showZeros="0" workbookViewId="0"/>
  </sheetViews>
  <sheetFormatPr defaultColWidth="9.125" defaultRowHeight="14.25" customHeight="1"/>
  <cols>
    <col min="1" max="1" width="10.25" customWidth="1"/>
    <col min="2" max="2" width="17.125" customWidth="1"/>
    <col min="3" max="3" width="32.875" customWidth="1"/>
    <col min="4" max="4" width="23.875" customWidth="1"/>
    <col min="5" max="5" width="11.125" customWidth="1"/>
    <col min="6" max="6" width="19.12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26"/>
      <c r="E1" s="51"/>
      <c r="F1" s="51"/>
      <c r="G1" s="51"/>
      <c r="H1" s="51"/>
      <c r="U1" s="26"/>
      <c r="W1" s="3" t="s">
        <v>242</v>
      </c>
    </row>
    <row r="2" spans="1:23" ht="46.5" customHeight="1">
      <c r="A2" s="151" t="str">
        <f>"2026"&amp;"年部门项目支出预算表"</f>
        <v>2026年部门项目支出预算表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</row>
    <row r="3" spans="1:23" ht="13.5" customHeight="1">
      <c r="A3" s="152" t="str">
        <f>"单位名称："&amp;"昆明市第三中学经开区学校"</f>
        <v>单位名称：昆明市第三中学经开区学校</v>
      </c>
      <c r="B3" s="176"/>
      <c r="C3" s="176"/>
      <c r="D3" s="176"/>
      <c r="E3" s="176"/>
      <c r="F3" s="176"/>
      <c r="G3" s="176"/>
      <c r="H3" s="176"/>
      <c r="I3" s="45"/>
      <c r="J3" s="45"/>
      <c r="K3" s="45"/>
      <c r="L3" s="45"/>
      <c r="M3" s="45"/>
      <c r="N3" s="45"/>
      <c r="O3" s="45"/>
      <c r="P3" s="45"/>
      <c r="Q3" s="45"/>
      <c r="U3" s="26"/>
      <c r="W3" s="52" t="s">
        <v>1</v>
      </c>
    </row>
    <row r="4" spans="1:23" ht="21.75" customHeight="1">
      <c r="A4" s="154" t="s">
        <v>243</v>
      </c>
      <c r="B4" s="170" t="s">
        <v>180</v>
      </c>
      <c r="C4" s="154" t="s">
        <v>181</v>
      </c>
      <c r="D4" s="154" t="s">
        <v>244</v>
      </c>
      <c r="E4" s="170" t="s">
        <v>182</v>
      </c>
      <c r="F4" s="170" t="s">
        <v>183</v>
      </c>
      <c r="G4" s="170" t="s">
        <v>184</v>
      </c>
      <c r="H4" s="170" t="s">
        <v>185</v>
      </c>
      <c r="I4" s="177" t="s">
        <v>54</v>
      </c>
      <c r="J4" s="164" t="s">
        <v>245</v>
      </c>
      <c r="K4" s="136"/>
      <c r="L4" s="136"/>
      <c r="M4" s="137"/>
      <c r="N4" s="164" t="s">
        <v>188</v>
      </c>
      <c r="O4" s="136"/>
      <c r="P4" s="137"/>
      <c r="Q4" s="170" t="s">
        <v>60</v>
      </c>
      <c r="R4" s="164" t="s">
        <v>74</v>
      </c>
      <c r="S4" s="136"/>
      <c r="T4" s="136"/>
      <c r="U4" s="136"/>
      <c r="V4" s="136"/>
      <c r="W4" s="137"/>
    </row>
    <row r="5" spans="1:23" ht="21.75" customHeight="1">
      <c r="A5" s="155"/>
      <c r="B5" s="156"/>
      <c r="C5" s="155"/>
      <c r="D5" s="155"/>
      <c r="E5" s="171"/>
      <c r="F5" s="171"/>
      <c r="G5" s="171"/>
      <c r="H5" s="171"/>
      <c r="I5" s="156"/>
      <c r="J5" s="174" t="s">
        <v>57</v>
      </c>
      <c r="K5" s="133"/>
      <c r="L5" s="170" t="s">
        <v>58</v>
      </c>
      <c r="M5" s="170" t="s">
        <v>59</v>
      </c>
      <c r="N5" s="170" t="s">
        <v>57</v>
      </c>
      <c r="O5" s="170" t="s">
        <v>58</v>
      </c>
      <c r="P5" s="170" t="s">
        <v>59</v>
      </c>
      <c r="Q5" s="171"/>
      <c r="R5" s="170" t="s">
        <v>56</v>
      </c>
      <c r="S5" s="170" t="s">
        <v>63</v>
      </c>
      <c r="T5" s="170" t="s">
        <v>194</v>
      </c>
      <c r="U5" s="170" t="s">
        <v>65</v>
      </c>
      <c r="V5" s="170" t="s">
        <v>66</v>
      </c>
      <c r="W5" s="170" t="s">
        <v>67</v>
      </c>
    </row>
    <row r="6" spans="1:23" ht="21" customHeight="1">
      <c r="A6" s="156"/>
      <c r="B6" s="156"/>
      <c r="C6" s="156"/>
      <c r="D6" s="156"/>
      <c r="E6" s="156"/>
      <c r="F6" s="156"/>
      <c r="G6" s="156"/>
      <c r="H6" s="156"/>
      <c r="I6" s="156"/>
      <c r="J6" s="175" t="s">
        <v>56</v>
      </c>
      <c r="K6" s="134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</row>
    <row r="7" spans="1:23" ht="39.75" customHeight="1">
      <c r="A7" s="161"/>
      <c r="B7" s="139"/>
      <c r="C7" s="161"/>
      <c r="D7" s="161"/>
      <c r="E7" s="172"/>
      <c r="F7" s="172"/>
      <c r="G7" s="172"/>
      <c r="H7" s="172"/>
      <c r="I7" s="139"/>
      <c r="J7" s="54" t="s">
        <v>56</v>
      </c>
      <c r="K7" s="54" t="s">
        <v>246</v>
      </c>
      <c r="L7" s="172"/>
      <c r="M7" s="172"/>
      <c r="N7" s="172"/>
      <c r="O7" s="172"/>
      <c r="P7" s="172"/>
      <c r="Q7" s="172"/>
      <c r="R7" s="172"/>
      <c r="S7" s="172"/>
      <c r="T7" s="172"/>
      <c r="U7" s="139"/>
      <c r="V7" s="172"/>
      <c r="W7" s="172"/>
    </row>
    <row r="8" spans="1:23" ht="15" customHeight="1">
      <c r="A8" s="55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55">
        <v>7</v>
      </c>
      <c r="H8" s="55">
        <v>8</v>
      </c>
      <c r="I8" s="55">
        <v>9</v>
      </c>
      <c r="J8" s="55">
        <v>10</v>
      </c>
      <c r="K8" s="55">
        <v>11</v>
      </c>
      <c r="L8" s="48">
        <v>12</v>
      </c>
      <c r="M8" s="48">
        <v>13</v>
      </c>
      <c r="N8" s="48">
        <v>14</v>
      </c>
      <c r="O8" s="48">
        <v>15</v>
      </c>
      <c r="P8" s="48">
        <v>16</v>
      </c>
      <c r="Q8" s="48">
        <v>17</v>
      </c>
      <c r="R8" s="48">
        <v>18</v>
      </c>
      <c r="S8" s="48">
        <v>19</v>
      </c>
      <c r="T8" s="48">
        <v>20</v>
      </c>
      <c r="U8" s="55">
        <v>21</v>
      </c>
      <c r="V8" s="48">
        <v>22</v>
      </c>
      <c r="W8" s="55">
        <v>23</v>
      </c>
    </row>
    <row r="9" spans="1:23" ht="21.75" customHeight="1">
      <c r="A9" s="23" t="s">
        <v>247</v>
      </c>
      <c r="B9" s="23" t="s">
        <v>248</v>
      </c>
      <c r="C9" s="23" t="s">
        <v>249</v>
      </c>
      <c r="D9" s="23" t="s">
        <v>69</v>
      </c>
      <c r="E9" s="23" t="s">
        <v>105</v>
      </c>
      <c r="F9" s="23" t="s">
        <v>106</v>
      </c>
      <c r="G9" s="23" t="s">
        <v>250</v>
      </c>
      <c r="H9" s="23" t="s">
        <v>251</v>
      </c>
      <c r="I9" s="6">
        <v>1175551.92</v>
      </c>
      <c r="J9" s="6">
        <v>1175551.92</v>
      </c>
      <c r="K9" s="6">
        <v>1175551.92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21.75" customHeight="1">
      <c r="A10" s="23" t="s">
        <v>247</v>
      </c>
      <c r="B10" s="23" t="s">
        <v>252</v>
      </c>
      <c r="C10" s="23" t="s">
        <v>253</v>
      </c>
      <c r="D10" s="23" t="s">
        <v>69</v>
      </c>
      <c r="E10" s="23" t="s">
        <v>105</v>
      </c>
      <c r="F10" s="23" t="s">
        <v>106</v>
      </c>
      <c r="G10" s="23" t="s">
        <v>250</v>
      </c>
      <c r="H10" s="23" t="s">
        <v>251</v>
      </c>
      <c r="I10" s="6">
        <v>100000</v>
      </c>
      <c r="J10" s="6">
        <v>100000</v>
      </c>
      <c r="K10" s="6">
        <v>100000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21.75" customHeight="1">
      <c r="A11" s="23" t="s">
        <v>247</v>
      </c>
      <c r="B11" s="23" t="s">
        <v>252</v>
      </c>
      <c r="C11" s="23" t="s">
        <v>253</v>
      </c>
      <c r="D11" s="23" t="s">
        <v>69</v>
      </c>
      <c r="E11" s="23" t="s">
        <v>105</v>
      </c>
      <c r="F11" s="23" t="s">
        <v>106</v>
      </c>
      <c r="G11" s="23" t="s">
        <v>254</v>
      </c>
      <c r="H11" s="23" t="s">
        <v>255</v>
      </c>
      <c r="I11" s="6">
        <v>200000</v>
      </c>
      <c r="J11" s="6">
        <v>200000</v>
      </c>
      <c r="K11" s="6">
        <v>200000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21.75" customHeight="1">
      <c r="A12" s="23" t="s">
        <v>247</v>
      </c>
      <c r="B12" s="23" t="s">
        <v>256</v>
      </c>
      <c r="C12" s="23" t="s">
        <v>257</v>
      </c>
      <c r="D12" s="23" t="s">
        <v>69</v>
      </c>
      <c r="E12" s="23" t="s">
        <v>109</v>
      </c>
      <c r="F12" s="23" t="s">
        <v>110</v>
      </c>
      <c r="G12" s="23" t="s">
        <v>250</v>
      </c>
      <c r="H12" s="23" t="s">
        <v>251</v>
      </c>
      <c r="I12" s="6">
        <v>2015100</v>
      </c>
      <c r="J12" s="6"/>
      <c r="K12" s="6"/>
      <c r="L12" s="6"/>
      <c r="M12" s="6"/>
      <c r="N12" s="6"/>
      <c r="O12" s="6"/>
      <c r="P12" s="6"/>
      <c r="Q12" s="6">
        <v>2015100</v>
      </c>
      <c r="R12" s="6"/>
      <c r="S12" s="6"/>
      <c r="T12" s="6"/>
      <c r="U12" s="6"/>
      <c r="V12" s="6"/>
      <c r="W12" s="6"/>
    </row>
    <row r="13" spans="1:23" ht="21.75" customHeight="1">
      <c r="A13" s="23" t="s">
        <v>247</v>
      </c>
      <c r="B13" s="23" t="s">
        <v>256</v>
      </c>
      <c r="C13" s="23" t="s">
        <v>257</v>
      </c>
      <c r="D13" s="23" t="s">
        <v>69</v>
      </c>
      <c r="E13" s="23" t="s">
        <v>109</v>
      </c>
      <c r="F13" s="23" t="s">
        <v>110</v>
      </c>
      <c r="G13" s="23" t="s">
        <v>254</v>
      </c>
      <c r="H13" s="23" t="s">
        <v>255</v>
      </c>
      <c r="I13" s="6">
        <v>2251800</v>
      </c>
      <c r="J13" s="6"/>
      <c r="K13" s="6"/>
      <c r="L13" s="6"/>
      <c r="M13" s="6"/>
      <c r="N13" s="6"/>
      <c r="O13" s="6"/>
      <c r="P13" s="6"/>
      <c r="Q13" s="6">
        <v>2251800</v>
      </c>
      <c r="R13" s="6"/>
      <c r="S13" s="6"/>
      <c r="T13" s="6"/>
      <c r="U13" s="6"/>
      <c r="V13" s="6"/>
      <c r="W13" s="6"/>
    </row>
    <row r="14" spans="1:23" ht="21.75" customHeight="1">
      <c r="A14" s="23" t="s">
        <v>247</v>
      </c>
      <c r="B14" s="23" t="s">
        <v>258</v>
      </c>
      <c r="C14" s="23" t="s">
        <v>259</v>
      </c>
      <c r="D14" s="23" t="s">
        <v>69</v>
      </c>
      <c r="E14" s="23" t="s">
        <v>109</v>
      </c>
      <c r="F14" s="23" t="s">
        <v>110</v>
      </c>
      <c r="G14" s="23" t="s">
        <v>250</v>
      </c>
      <c r="H14" s="23" t="s">
        <v>251</v>
      </c>
      <c r="I14" s="6">
        <v>4900000</v>
      </c>
      <c r="J14" s="6"/>
      <c r="K14" s="6"/>
      <c r="L14" s="6"/>
      <c r="M14" s="6"/>
      <c r="N14" s="6"/>
      <c r="O14" s="6"/>
      <c r="P14" s="6"/>
      <c r="Q14" s="6"/>
      <c r="R14" s="6">
        <v>4900000</v>
      </c>
      <c r="S14" s="6"/>
      <c r="T14" s="6"/>
      <c r="U14" s="6"/>
      <c r="V14" s="6"/>
      <c r="W14" s="6">
        <v>4900000</v>
      </c>
    </row>
    <row r="15" spans="1:23" ht="21.75" customHeight="1">
      <c r="A15" s="23" t="s">
        <v>247</v>
      </c>
      <c r="B15" s="23" t="s">
        <v>258</v>
      </c>
      <c r="C15" s="23" t="s">
        <v>259</v>
      </c>
      <c r="D15" s="23" t="s">
        <v>69</v>
      </c>
      <c r="E15" s="23" t="s">
        <v>109</v>
      </c>
      <c r="F15" s="23" t="s">
        <v>110</v>
      </c>
      <c r="G15" s="23" t="s">
        <v>260</v>
      </c>
      <c r="H15" s="23" t="s">
        <v>261</v>
      </c>
      <c r="I15" s="6">
        <v>3958000</v>
      </c>
      <c r="J15" s="6"/>
      <c r="K15" s="6"/>
      <c r="L15" s="6"/>
      <c r="M15" s="6"/>
      <c r="N15" s="6"/>
      <c r="O15" s="6"/>
      <c r="P15" s="6"/>
      <c r="Q15" s="6"/>
      <c r="R15" s="6">
        <v>3958000</v>
      </c>
      <c r="S15" s="6"/>
      <c r="T15" s="6"/>
      <c r="U15" s="6"/>
      <c r="V15" s="6"/>
      <c r="W15" s="6">
        <v>3958000</v>
      </c>
    </row>
    <row r="16" spans="1:23" ht="21.75" customHeight="1">
      <c r="A16" s="23" t="s">
        <v>247</v>
      </c>
      <c r="B16" s="23" t="s">
        <v>258</v>
      </c>
      <c r="C16" s="23" t="s">
        <v>259</v>
      </c>
      <c r="D16" s="23" t="s">
        <v>69</v>
      </c>
      <c r="E16" s="23" t="s">
        <v>109</v>
      </c>
      <c r="F16" s="23" t="s">
        <v>110</v>
      </c>
      <c r="G16" s="23" t="s">
        <v>262</v>
      </c>
      <c r="H16" s="23" t="s">
        <v>263</v>
      </c>
      <c r="I16" s="6">
        <v>300000</v>
      </c>
      <c r="J16" s="6"/>
      <c r="K16" s="6"/>
      <c r="L16" s="6"/>
      <c r="M16" s="6"/>
      <c r="N16" s="6"/>
      <c r="O16" s="6"/>
      <c r="P16" s="6"/>
      <c r="Q16" s="6"/>
      <c r="R16" s="6">
        <v>300000</v>
      </c>
      <c r="S16" s="6"/>
      <c r="T16" s="6"/>
      <c r="U16" s="6"/>
      <c r="V16" s="6"/>
      <c r="W16" s="6">
        <v>300000</v>
      </c>
    </row>
    <row r="17" spans="1:23" ht="21.75" customHeight="1">
      <c r="A17" s="23" t="s">
        <v>247</v>
      </c>
      <c r="B17" s="23" t="s">
        <v>258</v>
      </c>
      <c r="C17" s="23" t="s">
        <v>259</v>
      </c>
      <c r="D17" s="23" t="s">
        <v>69</v>
      </c>
      <c r="E17" s="23" t="s">
        <v>109</v>
      </c>
      <c r="F17" s="23" t="s">
        <v>110</v>
      </c>
      <c r="G17" s="23" t="s">
        <v>254</v>
      </c>
      <c r="H17" s="23" t="s">
        <v>255</v>
      </c>
      <c r="I17" s="6">
        <v>3000000</v>
      </c>
      <c r="J17" s="6"/>
      <c r="K17" s="6"/>
      <c r="L17" s="6"/>
      <c r="M17" s="6"/>
      <c r="N17" s="6"/>
      <c r="O17" s="6"/>
      <c r="P17" s="6"/>
      <c r="Q17" s="6"/>
      <c r="R17" s="6">
        <v>3000000</v>
      </c>
      <c r="S17" s="6"/>
      <c r="T17" s="6"/>
      <c r="U17" s="6"/>
      <c r="V17" s="6"/>
      <c r="W17" s="6">
        <v>3000000</v>
      </c>
    </row>
    <row r="18" spans="1:23" ht="21.75" customHeight="1">
      <c r="A18" s="23" t="s">
        <v>247</v>
      </c>
      <c r="B18" s="23" t="s">
        <v>258</v>
      </c>
      <c r="C18" s="23" t="s">
        <v>259</v>
      </c>
      <c r="D18" s="23" t="s">
        <v>69</v>
      </c>
      <c r="E18" s="23" t="s">
        <v>109</v>
      </c>
      <c r="F18" s="23" t="s">
        <v>110</v>
      </c>
      <c r="G18" s="23" t="s">
        <v>264</v>
      </c>
      <c r="H18" s="23" t="s">
        <v>265</v>
      </c>
      <c r="I18" s="6">
        <v>300000</v>
      </c>
      <c r="J18" s="6"/>
      <c r="K18" s="6"/>
      <c r="L18" s="6"/>
      <c r="M18" s="6"/>
      <c r="N18" s="6"/>
      <c r="O18" s="6"/>
      <c r="P18" s="6"/>
      <c r="Q18" s="6"/>
      <c r="R18" s="6">
        <v>300000</v>
      </c>
      <c r="S18" s="6"/>
      <c r="T18" s="6"/>
      <c r="U18" s="6"/>
      <c r="V18" s="6"/>
      <c r="W18" s="6">
        <v>300000</v>
      </c>
    </row>
    <row r="19" spans="1:23" ht="21.75" customHeight="1">
      <c r="A19" s="23" t="s">
        <v>247</v>
      </c>
      <c r="B19" s="23" t="s">
        <v>258</v>
      </c>
      <c r="C19" s="23" t="s">
        <v>259</v>
      </c>
      <c r="D19" s="23" t="s">
        <v>69</v>
      </c>
      <c r="E19" s="23" t="s">
        <v>109</v>
      </c>
      <c r="F19" s="23" t="s">
        <v>110</v>
      </c>
      <c r="G19" s="23" t="s">
        <v>266</v>
      </c>
      <c r="H19" s="23" t="s">
        <v>267</v>
      </c>
      <c r="I19" s="6">
        <v>5819214.7999999998</v>
      </c>
      <c r="J19" s="6"/>
      <c r="K19" s="6"/>
      <c r="L19" s="6"/>
      <c r="M19" s="6"/>
      <c r="N19" s="6"/>
      <c r="O19" s="6"/>
      <c r="P19" s="6"/>
      <c r="Q19" s="6"/>
      <c r="R19" s="6">
        <v>5819214.7999999998</v>
      </c>
      <c r="S19" s="6"/>
      <c r="T19" s="6"/>
      <c r="U19" s="6"/>
      <c r="V19" s="6"/>
      <c r="W19" s="6">
        <v>5819214.7999999998</v>
      </c>
    </row>
    <row r="20" spans="1:23" ht="21.75" customHeight="1">
      <c r="A20" s="23" t="s">
        <v>247</v>
      </c>
      <c r="B20" s="23" t="s">
        <v>268</v>
      </c>
      <c r="C20" s="23" t="s">
        <v>269</v>
      </c>
      <c r="D20" s="23" t="s">
        <v>69</v>
      </c>
      <c r="E20" s="23" t="s">
        <v>105</v>
      </c>
      <c r="F20" s="23" t="s">
        <v>106</v>
      </c>
      <c r="G20" s="23" t="s">
        <v>250</v>
      </c>
      <c r="H20" s="23" t="s">
        <v>251</v>
      </c>
      <c r="I20" s="6">
        <v>839960</v>
      </c>
      <c r="J20" s="6">
        <v>839960</v>
      </c>
      <c r="K20" s="6">
        <v>839960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21.75" customHeight="1">
      <c r="A21" s="23" t="s">
        <v>247</v>
      </c>
      <c r="B21" s="23" t="s">
        <v>268</v>
      </c>
      <c r="C21" s="23" t="s">
        <v>269</v>
      </c>
      <c r="D21" s="23" t="s">
        <v>69</v>
      </c>
      <c r="E21" s="23" t="s">
        <v>105</v>
      </c>
      <c r="F21" s="23" t="s">
        <v>106</v>
      </c>
      <c r="G21" s="23" t="s">
        <v>270</v>
      </c>
      <c r="H21" s="23" t="s">
        <v>271</v>
      </c>
      <c r="I21" s="6">
        <v>1297000</v>
      </c>
      <c r="J21" s="6">
        <v>1297000</v>
      </c>
      <c r="K21" s="6">
        <v>1297000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21.75" customHeight="1">
      <c r="A22" s="23" t="s">
        <v>247</v>
      </c>
      <c r="B22" s="23" t="s">
        <v>268</v>
      </c>
      <c r="C22" s="23" t="s">
        <v>269</v>
      </c>
      <c r="D22" s="23" t="s">
        <v>69</v>
      </c>
      <c r="E22" s="23" t="s">
        <v>105</v>
      </c>
      <c r="F22" s="23" t="s">
        <v>106</v>
      </c>
      <c r="G22" s="23" t="s">
        <v>266</v>
      </c>
      <c r="H22" s="23" t="s">
        <v>267</v>
      </c>
      <c r="I22" s="6">
        <v>1118000</v>
      </c>
      <c r="J22" s="6">
        <v>1118000</v>
      </c>
      <c r="K22" s="6">
        <v>1118000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21.75" customHeight="1">
      <c r="A23" s="23" t="s">
        <v>247</v>
      </c>
      <c r="B23" s="23" t="s">
        <v>272</v>
      </c>
      <c r="C23" s="23" t="s">
        <v>273</v>
      </c>
      <c r="D23" s="23" t="s">
        <v>69</v>
      </c>
      <c r="E23" s="23" t="s">
        <v>109</v>
      </c>
      <c r="F23" s="23" t="s">
        <v>110</v>
      </c>
      <c r="G23" s="23" t="s">
        <v>250</v>
      </c>
      <c r="H23" s="23" t="s">
        <v>251</v>
      </c>
      <c r="I23" s="6">
        <v>30000</v>
      </c>
      <c r="J23" s="6"/>
      <c r="K23" s="6"/>
      <c r="L23" s="6"/>
      <c r="M23" s="6"/>
      <c r="N23" s="6"/>
      <c r="O23" s="6"/>
      <c r="P23" s="6"/>
      <c r="Q23" s="6"/>
      <c r="R23" s="6">
        <v>30000</v>
      </c>
      <c r="S23" s="6"/>
      <c r="T23" s="6"/>
      <c r="U23" s="6"/>
      <c r="V23" s="6"/>
      <c r="W23" s="6">
        <v>30000</v>
      </c>
    </row>
    <row r="24" spans="1:23" ht="21.75" customHeight="1">
      <c r="A24" s="23" t="s">
        <v>247</v>
      </c>
      <c r="B24" s="23" t="s">
        <v>272</v>
      </c>
      <c r="C24" s="23" t="s">
        <v>273</v>
      </c>
      <c r="D24" s="23" t="s">
        <v>69</v>
      </c>
      <c r="E24" s="23" t="s">
        <v>109</v>
      </c>
      <c r="F24" s="23" t="s">
        <v>110</v>
      </c>
      <c r="G24" s="23" t="s">
        <v>254</v>
      </c>
      <c r="H24" s="23" t="s">
        <v>255</v>
      </c>
      <c r="I24" s="6">
        <v>801600</v>
      </c>
      <c r="J24" s="6"/>
      <c r="K24" s="6"/>
      <c r="L24" s="6"/>
      <c r="M24" s="6"/>
      <c r="N24" s="6"/>
      <c r="O24" s="6"/>
      <c r="P24" s="6"/>
      <c r="Q24" s="6"/>
      <c r="R24" s="6">
        <v>801600</v>
      </c>
      <c r="S24" s="6"/>
      <c r="T24" s="6"/>
      <c r="U24" s="6"/>
      <c r="V24" s="6"/>
      <c r="W24" s="6">
        <v>801600</v>
      </c>
    </row>
    <row r="25" spans="1:23" ht="21.75" customHeight="1">
      <c r="A25" s="23" t="s">
        <v>247</v>
      </c>
      <c r="B25" s="23" t="s">
        <v>274</v>
      </c>
      <c r="C25" s="23" t="s">
        <v>275</v>
      </c>
      <c r="D25" s="23" t="s">
        <v>69</v>
      </c>
      <c r="E25" s="23" t="s">
        <v>105</v>
      </c>
      <c r="F25" s="23" t="s">
        <v>106</v>
      </c>
      <c r="G25" s="23" t="s">
        <v>250</v>
      </c>
      <c r="H25" s="23" t="s">
        <v>251</v>
      </c>
      <c r="I25" s="6">
        <v>398788.08</v>
      </c>
      <c r="J25" s="6">
        <v>398788.08</v>
      </c>
      <c r="K25" s="6">
        <v>398788.08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21.75" customHeight="1">
      <c r="A26" s="23" t="s">
        <v>247</v>
      </c>
      <c r="B26" s="23" t="s">
        <v>274</v>
      </c>
      <c r="C26" s="23" t="s">
        <v>275</v>
      </c>
      <c r="D26" s="23" t="s">
        <v>69</v>
      </c>
      <c r="E26" s="23" t="s">
        <v>105</v>
      </c>
      <c r="F26" s="23" t="s">
        <v>106</v>
      </c>
      <c r="G26" s="23" t="s">
        <v>262</v>
      </c>
      <c r="H26" s="23" t="s">
        <v>263</v>
      </c>
      <c r="I26" s="6">
        <v>588000</v>
      </c>
      <c r="J26" s="6">
        <v>588000</v>
      </c>
      <c r="K26" s="6">
        <v>588000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21.75" customHeight="1">
      <c r="A27" s="23" t="s">
        <v>247</v>
      </c>
      <c r="B27" s="23" t="s">
        <v>276</v>
      </c>
      <c r="C27" s="23" t="s">
        <v>277</v>
      </c>
      <c r="D27" s="23" t="s">
        <v>69</v>
      </c>
      <c r="E27" s="23" t="s">
        <v>105</v>
      </c>
      <c r="F27" s="23" t="s">
        <v>106</v>
      </c>
      <c r="G27" s="23" t="s">
        <v>260</v>
      </c>
      <c r="H27" s="23" t="s">
        <v>261</v>
      </c>
      <c r="I27" s="6">
        <v>975000</v>
      </c>
      <c r="J27" s="6">
        <v>975000</v>
      </c>
      <c r="K27" s="6">
        <v>975000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21.75" customHeight="1">
      <c r="A28" s="23" t="s">
        <v>247</v>
      </c>
      <c r="B28" s="23" t="s">
        <v>278</v>
      </c>
      <c r="C28" s="23" t="s">
        <v>279</v>
      </c>
      <c r="D28" s="23" t="s">
        <v>69</v>
      </c>
      <c r="E28" s="23" t="s">
        <v>101</v>
      </c>
      <c r="F28" s="23" t="s">
        <v>102</v>
      </c>
      <c r="G28" s="23" t="s">
        <v>250</v>
      </c>
      <c r="H28" s="23" t="s">
        <v>251</v>
      </c>
      <c r="I28" s="6">
        <v>459375</v>
      </c>
      <c r="J28" s="6">
        <v>459375</v>
      </c>
      <c r="K28" s="6">
        <v>459375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ht="21.75" customHeight="1">
      <c r="A29" s="23" t="s">
        <v>247</v>
      </c>
      <c r="B29" s="23" t="s">
        <v>278</v>
      </c>
      <c r="C29" s="23" t="s">
        <v>279</v>
      </c>
      <c r="D29" s="23" t="s">
        <v>69</v>
      </c>
      <c r="E29" s="23" t="s">
        <v>103</v>
      </c>
      <c r="F29" s="23" t="s">
        <v>104</v>
      </c>
      <c r="G29" s="23" t="s">
        <v>250</v>
      </c>
      <c r="H29" s="23" t="s">
        <v>251</v>
      </c>
      <c r="I29" s="6">
        <v>1698000</v>
      </c>
      <c r="J29" s="6">
        <v>1698000</v>
      </c>
      <c r="K29" s="6">
        <v>1698000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21.75" customHeight="1">
      <c r="A30" s="23" t="s">
        <v>247</v>
      </c>
      <c r="B30" s="23" t="s">
        <v>278</v>
      </c>
      <c r="C30" s="23" t="s">
        <v>279</v>
      </c>
      <c r="D30" s="23" t="s">
        <v>69</v>
      </c>
      <c r="E30" s="23" t="s">
        <v>101</v>
      </c>
      <c r="F30" s="23" t="s">
        <v>102</v>
      </c>
      <c r="G30" s="23" t="s">
        <v>280</v>
      </c>
      <c r="H30" s="23" t="s">
        <v>281</v>
      </c>
      <c r="I30" s="6">
        <v>200375</v>
      </c>
      <c r="J30" s="6">
        <v>200375</v>
      </c>
      <c r="K30" s="6">
        <v>200375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21.75" customHeight="1">
      <c r="A31" s="23" t="s">
        <v>247</v>
      </c>
      <c r="B31" s="23" t="s">
        <v>278</v>
      </c>
      <c r="C31" s="23" t="s">
        <v>279</v>
      </c>
      <c r="D31" s="23" t="s">
        <v>69</v>
      </c>
      <c r="E31" s="23" t="s">
        <v>103</v>
      </c>
      <c r="F31" s="23" t="s">
        <v>104</v>
      </c>
      <c r="G31" s="23" t="s">
        <v>280</v>
      </c>
      <c r="H31" s="23" t="s">
        <v>281</v>
      </c>
      <c r="I31" s="6">
        <v>200000</v>
      </c>
      <c r="J31" s="6">
        <v>200000</v>
      </c>
      <c r="K31" s="6">
        <v>200000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ht="21.75" customHeight="1">
      <c r="A32" s="23" t="s">
        <v>247</v>
      </c>
      <c r="B32" s="23" t="s">
        <v>278</v>
      </c>
      <c r="C32" s="23" t="s">
        <v>279</v>
      </c>
      <c r="D32" s="23" t="s">
        <v>69</v>
      </c>
      <c r="E32" s="23" t="s">
        <v>101</v>
      </c>
      <c r="F32" s="23" t="s">
        <v>102</v>
      </c>
      <c r="G32" s="23" t="s">
        <v>282</v>
      </c>
      <c r="H32" s="23" t="s">
        <v>283</v>
      </c>
      <c r="I32" s="6">
        <v>250250</v>
      </c>
      <c r="J32" s="6">
        <v>250250</v>
      </c>
      <c r="K32" s="6">
        <v>250250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21.75" customHeight="1">
      <c r="A33" s="23" t="s">
        <v>247</v>
      </c>
      <c r="B33" s="23" t="s">
        <v>278</v>
      </c>
      <c r="C33" s="23" t="s">
        <v>279</v>
      </c>
      <c r="D33" s="23" t="s">
        <v>69</v>
      </c>
      <c r="E33" s="23" t="s">
        <v>103</v>
      </c>
      <c r="F33" s="23" t="s">
        <v>104</v>
      </c>
      <c r="G33" s="23" t="s">
        <v>282</v>
      </c>
      <c r="H33" s="23" t="s">
        <v>283</v>
      </c>
      <c r="I33" s="6">
        <v>250000</v>
      </c>
      <c r="J33" s="6">
        <v>250000</v>
      </c>
      <c r="K33" s="6">
        <v>250000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21.75" customHeight="1">
      <c r="A34" s="23" t="s">
        <v>247</v>
      </c>
      <c r="B34" s="23" t="s">
        <v>278</v>
      </c>
      <c r="C34" s="23" t="s">
        <v>279</v>
      </c>
      <c r="D34" s="23" t="s">
        <v>69</v>
      </c>
      <c r="E34" s="23" t="s">
        <v>101</v>
      </c>
      <c r="F34" s="23" t="s">
        <v>102</v>
      </c>
      <c r="G34" s="23" t="s">
        <v>284</v>
      </c>
      <c r="H34" s="23" t="s">
        <v>285</v>
      </c>
      <c r="I34" s="6">
        <v>20125</v>
      </c>
      <c r="J34" s="6">
        <v>20125</v>
      </c>
      <c r="K34" s="6">
        <v>20125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ht="21.75" customHeight="1">
      <c r="A35" s="23" t="s">
        <v>247</v>
      </c>
      <c r="B35" s="23" t="s">
        <v>278</v>
      </c>
      <c r="C35" s="23" t="s">
        <v>279</v>
      </c>
      <c r="D35" s="23" t="s">
        <v>69</v>
      </c>
      <c r="E35" s="23" t="s">
        <v>103</v>
      </c>
      <c r="F35" s="23" t="s">
        <v>104</v>
      </c>
      <c r="G35" s="23" t="s">
        <v>284</v>
      </c>
      <c r="H35" s="23" t="s">
        <v>285</v>
      </c>
      <c r="I35" s="6">
        <v>20000</v>
      </c>
      <c r="J35" s="6">
        <v>20000</v>
      </c>
      <c r="K35" s="6">
        <v>20000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21.75" customHeight="1">
      <c r="A36" s="23" t="s">
        <v>247</v>
      </c>
      <c r="B36" s="23" t="s">
        <v>278</v>
      </c>
      <c r="C36" s="23" t="s">
        <v>279</v>
      </c>
      <c r="D36" s="23" t="s">
        <v>69</v>
      </c>
      <c r="E36" s="23" t="s">
        <v>101</v>
      </c>
      <c r="F36" s="23" t="s">
        <v>102</v>
      </c>
      <c r="G36" s="23" t="s">
        <v>260</v>
      </c>
      <c r="H36" s="23" t="s">
        <v>261</v>
      </c>
      <c r="I36" s="6">
        <v>8750</v>
      </c>
      <c r="J36" s="6">
        <v>8750</v>
      </c>
      <c r="K36" s="6">
        <v>8750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1.75" customHeight="1">
      <c r="A37" s="23" t="s">
        <v>247</v>
      </c>
      <c r="B37" s="23" t="s">
        <v>278</v>
      </c>
      <c r="C37" s="23" t="s">
        <v>279</v>
      </c>
      <c r="D37" s="23" t="s">
        <v>69</v>
      </c>
      <c r="E37" s="23" t="s">
        <v>103</v>
      </c>
      <c r="F37" s="23" t="s">
        <v>104</v>
      </c>
      <c r="G37" s="23" t="s">
        <v>260</v>
      </c>
      <c r="H37" s="23" t="s">
        <v>261</v>
      </c>
      <c r="I37" s="6">
        <v>10000</v>
      </c>
      <c r="J37" s="6">
        <v>10000</v>
      </c>
      <c r="K37" s="6">
        <v>10000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ht="21.75" customHeight="1">
      <c r="A38" s="23" t="s">
        <v>247</v>
      </c>
      <c r="B38" s="23" t="s">
        <v>278</v>
      </c>
      <c r="C38" s="23" t="s">
        <v>279</v>
      </c>
      <c r="D38" s="23" t="s">
        <v>69</v>
      </c>
      <c r="E38" s="23" t="s">
        <v>101</v>
      </c>
      <c r="F38" s="23" t="s">
        <v>102</v>
      </c>
      <c r="G38" s="23" t="s">
        <v>262</v>
      </c>
      <c r="H38" s="23" t="s">
        <v>263</v>
      </c>
      <c r="I38" s="6">
        <v>49875</v>
      </c>
      <c r="J38" s="6">
        <v>49875</v>
      </c>
      <c r="K38" s="6">
        <v>49875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21.75" customHeight="1">
      <c r="A39" s="23" t="s">
        <v>247</v>
      </c>
      <c r="B39" s="23" t="s">
        <v>278</v>
      </c>
      <c r="C39" s="23" t="s">
        <v>279</v>
      </c>
      <c r="D39" s="23" t="s">
        <v>69</v>
      </c>
      <c r="E39" s="23" t="s">
        <v>103</v>
      </c>
      <c r="F39" s="23" t="s">
        <v>104</v>
      </c>
      <c r="G39" s="23" t="s">
        <v>262</v>
      </c>
      <c r="H39" s="23" t="s">
        <v>263</v>
      </c>
      <c r="I39" s="6">
        <v>114000</v>
      </c>
      <c r="J39" s="6">
        <v>114000</v>
      </c>
      <c r="K39" s="6">
        <v>114000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ht="21.75" customHeight="1">
      <c r="A40" s="23" t="s">
        <v>247</v>
      </c>
      <c r="B40" s="23" t="s">
        <v>278</v>
      </c>
      <c r="C40" s="23" t="s">
        <v>279</v>
      </c>
      <c r="D40" s="23" t="s">
        <v>69</v>
      </c>
      <c r="E40" s="23" t="s">
        <v>101</v>
      </c>
      <c r="F40" s="23" t="s">
        <v>102</v>
      </c>
      <c r="G40" s="23" t="s">
        <v>254</v>
      </c>
      <c r="H40" s="23" t="s">
        <v>255</v>
      </c>
      <c r="I40" s="6">
        <v>5250</v>
      </c>
      <c r="J40" s="6">
        <v>5250</v>
      </c>
      <c r="K40" s="6">
        <v>5250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 ht="21.75" customHeight="1">
      <c r="A41" s="23" t="s">
        <v>247</v>
      </c>
      <c r="B41" s="23" t="s">
        <v>278</v>
      </c>
      <c r="C41" s="23" t="s">
        <v>279</v>
      </c>
      <c r="D41" s="23" t="s">
        <v>69</v>
      </c>
      <c r="E41" s="23" t="s">
        <v>103</v>
      </c>
      <c r="F41" s="23" t="s">
        <v>104</v>
      </c>
      <c r="G41" s="23" t="s">
        <v>254</v>
      </c>
      <c r="H41" s="23" t="s">
        <v>255</v>
      </c>
      <c r="I41" s="6">
        <v>6000</v>
      </c>
      <c r="J41" s="6">
        <v>6000</v>
      </c>
      <c r="K41" s="6">
        <v>6000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ht="21.75" customHeight="1">
      <c r="A42" s="23" t="s">
        <v>247</v>
      </c>
      <c r="B42" s="23" t="s">
        <v>286</v>
      </c>
      <c r="C42" s="23" t="s">
        <v>287</v>
      </c>
      <c r="D42" s="23" t="s">
        <v>69</v>
      </c>
      <c r="E42" s="23" t="s">
        <v>109</v>
      </c>
      <c r="F42" s="23" t="s">
        <v>110</v>
      </c>
      <c r="G42" s="23" t="s">
        <v>250</v>
      </c>
      <c r="H42" s="23" t="s">
        <v>251</v>
      </c>
      <c r="I42" s="6">
        <v>100000</v>
      </c>
      <c r="J42" s="6"/>
      <c r="K42" s="6"/>
      <c r="L42" s="6"/>
      <c r="M42" s="6"/>
      <c r="N42" s="6"/>
      <c r="O42" s="6"/>
      <c r="P42" s="6"/>
      <c r="Q42" s="6"/>
      <c r="R42" s="6">
        <v>100000</v>
      </c>
      <c r="S42" s="6"/>
      <c r="T42" s="6"/>
      <c r="U42" s="6"/>
      <c r="V42" s="6"/>
      <c r="W42" s="6">
        <v>100000</v>
      </c>
    </row>
    <row r="43" spans="1:23" ht="21.75" customHeight="1">
      <c r="A43" s="23" t="s">
        <v>247</v>
      </c>
      <c r="B43" s="23" t="s">
        <v>286</v>
      </c>
      <c r="C43" s="23" t="s">
        <v>287</v>
      </c>
      <c r="D43" s="23" t="s">
        <v>69</v>
      </c>
      <c r="E43" s="23" t="s">
        <v>109</v>
      </c>
      <c r="F43" s="23" t="s">
        <v>110</v>
      </c>
      <c r="G43" s="23" t="s">
        <v>288</v>
      </c>
      <c r="H43" s="23" t="s">
        <v>289</v>
      </c>
      <c r="I43" s="6">
        <v>900000</v>
      </c>
      <c r="J43" s="6"/>
      <c r="K43" s="6"/>
      <c r="L43" s="6"/>
      <c r="M43" s="6"/>
      <c r="N43" s="6"/>
      <c r="O43" s="6"/>
      <c r="P43" s="6"/>
      <c r="Q43" s="6"/>
      <c r="R43" s="6">
        <v>900000</v>
      </c>
      <c r="S43" s="6"/>
      <c r="T43" s="6"/>
      <c r="U43" s="6"/>
      <c r="V43" s="6"/>
      <c r="W43" s="6">
        <v>900000</v>
      </c>
    </row>
    <row r="44" spans="1:23" ht="21.75" customHeight="1">
      <c r="A44" s="23" t="s">
        <v>247</v>
      </c>
      <c r="B44" s="23" t="s">
        <v>290</v>
      </c>
      <c r="C44" s="23" t="s">
        <v>291</v>
      </c>
      <c r="D44" s="23" t="s">
        <v>69</v>
      </c>
      <c r="E44" s="23" t="s">
        <v>109</v>
      </c>
      <c r="F44" s="23" t="s">
        <v>110</v>
      </c>
      <c r="G44" s="23" t="s">
        <v>250</v>
      </c>
      <c r="H44" s="23" t="s">
        <v>251</v>
      </c>
      <c r="I44" s="6">
        <v>20000</v>
      </c>
      <c r="J44" s="6"/>
      <c r="K44" s="6"/>
      <c r="L44" s="6"/>
      <c r="M44" s="6"/>
      <c r="N44" s="6"/>
      <c r="O44" s="6"/>
      <c r="P44" s="6"/>
      <c r="Q44" s="6"/>
      <c r="R44" s="6">
        <v>20000</v>
      </c>
      <c r="S44" s="6"/>
      <c r="T44" s="6"/>
      <c r="U44" s="6"/>
      <c r="V44" s="6"/>
      <c r="W44" s="6">
        <v>20000</v>
      </c>
    </row>
    <row r="45" spans="1:23" ht="18.75" customHeight="1">
      <c r="A45" s="167" t="s">
        <v>170</v>
      </c>
      <c r="B45" s="173"/>
      <c r="C45" s="173"/>
      <c r="D45" s="173"/>
      <c r="E45" s="173"/>
      <c r="F45" s="173"/>
      <c r="G45" s="173"/>
      <c r="H45" s="117"/>
      <c r="I45" s="6">
        <v>34380014.799999997</v>
      </c>
      <c r="J45" s="6">
        <v>9984300</v>
      </c>
      <c r="K45" s="6">
        <v>9984300</v>
      </c>
      <c r="L45" s="6"/>
      <c r="M45" s="6"/>
      <c r="N45" s="6"/>
      <c r="O45" s="6"/>
      <c r="P45" s="6"/>
      <c r="Q45" s="6">
        <v>4266900</v>
      </c>
      <c r="R45" s="6">
        <v>20128814.800000001</v>
      </c>
      <c r="S45" s="6"/>
      <c r="T45" s="6"/>
      <c r="U45" s="6"/>
      <c r="V45" s="6"/>
      <c r="W45" s="6">
        <v>20128814.800000001</v>
      </c>
    </row>
  </sheetData>
  <mergeCells count="28">
    <mergeCell ref="A45:H45"/>
    <mergeCell ref="U5:U7"/>
    <mergeCell ref="B4:B7"/>
    <mergeCell ref="J5:K6"/>
    <mergeCell ref="A2:W2"/>
    <mergeCell ref="F4:F7"/>
    <mergeCell ref="A4:A7"/>
    <mergeCell ref="C4:C7"/>
    <mergeCell ref="A3:H3"/>
    <mergeCell ref="D4:D7"/>
    <mergeCell ref="G4:G7"/>
    <mergeCell ref="H4:H7"/>
    <mergeCell ref="I4:I7"/>
    <mergeCell ref="L5:L7"/>
    <mergeCell ref="E4:E7"/>
    <mergeCell ref="M5:M7"/>
    <mergeCell ref="J4:M4"/>
    <mergeCell ref="N4:P4"/>
    <mergeCell ref="N5:N7"/>
    <mergeCell ref="O5:O7"/>
    <mergeCell ref="P5:P7"/>
    <mergeCell ref="Q4:Q7"/>
    <mergeCell ref="R4:W4"/>
    <mergeCell ref="R5:R7"/>
    <mergeCell ref="S5:S7"/>
    <mergeCell ref="T5:T7"/>
    <mergeCell ref="V5:V7"/>
    <mergeCell ref="W5:W7"/>
  </mergeCells>
  <phoneticPr fontId="17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A90D1-113D-A366-99BB-8820858D1D27}">
  <sheetPr>
    <outlinePr summaryRight="0"/>
    <pageSetUpPr fitToPage="1"/>
  </sheetPr>
  <dimension ref="A1:J61"/>
  <sheetViews>
    <sheetView showZeros="0" workbookViewId="0">
      <selection activeCell="D57" sqref="D57"/>
    </sheetView>
  </sheetViews>
  <sheetFormatPr defaultColWidth="9.125" defaultRowHeight="12" customHeight="1"/>
  <cols>
    <col min="1" max="1" width="34.25" customWidth="1"/>
    <col min="2" max="2" width="38.25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8" customHeight="1">
      <c r="J1" s="43" t="s">
        <v>292</v>
      </c>
    </row>
    <row r="2" spans="1:10" ht="39.75" customHeight="1">
      <c r="A2" s="181" t="str">
        <f>"2026"&amp;"年部门项目支出绩效目标表"</f>
        <v>2026年部门项目支出绩效目标表</v>
      </c>
      <c r="B2" s="151"/>
      <c r="C2" s="151"/>
      <c r="D2" s="151"/>
      <c r="E2" s="151"/>
      <c r="F2" s="150"/>
      <c r="G2" s="151"/>
      <c r="H2" s="150"/>
      <c r="I2" s="150"/>
      <c r="J2" s="151"/>
    </row>
    <row r="3" spans="1:10" ht="17.25" customHeight="1">
      <c r="A3" s="152" t="str">
        <f>"单位名称："&amp;"昆明市第三中学经开区学校"</f>
        <v>单位名称：昆明市第三中学经开区学校</v>
      </c>
      <c r="B3" s="92"/>
      <c r="C3" s="92"/>
      <c r="D3" s="92"/>
      <c r="E3" s="92"/>
      <c r="F3" s="92"/>
      <c r="G3" s="92"/>
      <c r="H3" s="92"/>
    </row>
    <row r="4" spans="1:10" ht="44.25" customHeight="1">
      <c r="A4" s="54" t="s">
        <v>293</v>
      </c>
      <c r="B4" s="54" t="s">
        <v>294</v>
      </c>
      <c r="C4" s="54" t="s">
        <v>295</v>
      </c>
      <c r="D4" s="54" t="s">
        <v>296</v>
      </c>
      <c r="E4" s="54" t="s">
        <v>297</v>
      </c>
      <c r="F4" s="56" t="s">
        <v>298</v>
      </c>
      <c r="G4" s="54" t="s">
        <v>299</v>
      </c>
      <c r="H4" s="56" t="s">
        <v>300</v>
      </c>
      <c r="I4" s="56" t="s">
        <v>301</v>
      </c>
      <c r="J4" s="54" t="s">
        <v>302</v>
      </c>
    </row>
    <row r="5" spans="1:10" ht="18.75" customHeight="1">
      <c r="A5" s="57">
        <v>1</v>
      </c>
      <c r="B5" s="57">
        <v>2</v>
      </c>
      <c r="C5" s="57">
        <v>3</v>
      </c>
      <c r="D5" s="57">
        <v>4</v>
      </c>
      <c r="E5" s="57">
        <v>5</v>
      </c>
      <c r="F5" s="48">
        <v>6</v>
      </c>
      <c r="G5" s="57">
        <v>7</v>
      </c>
      <c r="H5" s="48">
        <v>8</v>
      </c>
      <c r="I5" s="48">
        <v>9</v>
      </c>
      <c r="J5" s="57">
        <v>10</v>
      </c>
    </row>
    <row r="6" spans="1:10" ht="42" customHeight="1">
      <c r="A6" s="24" t="s">
        <v>69</v>
      </c>
      <c r="B6" s="23"/>
      <c r="C6" s="23"/>
      <c r="D6" s="23"/>
      <c r="E6" s="58"/>
      <c r="F6" s="13"/>
      <c r="G6" s="58"/>
      <c r="H6" s="13"/>
      <c r="I6" s="13"/>
      <c r="J6" s="58"/>
    </row>
    <row r="7" spans="1:10" ht="42" customHeight="1">
      <c r="A7" s="178" t="s">
        <v>259</v>
      </c>
      <c r="B7" s="179" t="s">
        <v>303</v>
      </c>
      <c r="C7" s="15" t="s">
        <v>304</v>
      </c>
      <c r="D7" s="15" t="s">
        <v>305</v>
      </c>
      <c r="E7" s="24" t="s">
        <v>303</v>
      </c>
      <c r="F7" s="15" t="s">
        <v>306</v>
      </c>
      <c r="G7" s="24" t="s">
        <v>307</v>
      </c>
      <c r="H7" s="15"/>
      <c r="I7" s="15" t="s">
        <v>308</v>
      </c>
      <c r="J7" s="24" t="s">
        <v>303</v>
      </c>
    </row>
    <row r="8" spans="1:10" ht="42" customHeight="1">
      <c r="A8" s="178" t="s">
        <v>259</v>
      </c>
      <c r="B8" s="179" t="s">
        <v>303</v>
      </c>
      <c r="C8" s="15" t="s">
        <v>304</v>
      </c>
      <c r="D8" s="15" t="s">
        <v>309</v>
      </c>
      <c r="E8" s="24" t="s">
        <v>303</v>
      </c>
      <c r="F8" s="15" t="s">
        <v>306</v>
      </c>
      <c r="G8" s="24" t="s">
        <v>307</v>
      </c>
      <c r="H8" s="15"/>
      <c r="I8" s="15" t="s">
        <v>308</v>
      </c>
      <c r="J8" s="24" t="s">
        <v>303</v>
      </c>
    </row>
    <row r="9" spans="1:10" ht="42" customHeight="1">
      <c r="A9" s="178" t="s">
        <v>259</v>
      </c>
      <c r="B9" s="179" t="s">
        <v>303</v>
      </c>
      <c r="C9" s="15" t="s">
        <v>310</v>
      </c>
      <c r="D9" s="15" t="s">
        <v>311</v>
      </c>
      <c r="E9" s="24" t="s">
        <v>303</v>
      </c>
      <c r="F9" s="15" t="s">
        <v>306</v>
      </c>
      <c r="G9" s="24" t="s">
        <v>307</v>
      </c>
      <c r="H9" s="15"/>
      <c r="I9" s="15" t="s">
        <v>308</v>
      </c>
      <c r="J9" s="24" t="s">
        <v>303</v>
      </c>
    </row>
    <row r="10" spans="1:10" ht="42" customHeight="1">
      <c r="A10" s="178" t="s">
        <v>259</v>
      </c>
      <c r="B10" s="179" t="s">
        <v>303</v>
      </c>
      <c r="C10" s="15" t="s">
        <v>312</v>
      </c>
      <c r="D10" s="15" t="s">
        <v>313</v>
      </c>
      <c r="E10" s="24" t="s">
        <v>303</v>
      </c>
      <c r="F10" s="15" t="s">
        <v>306</v>
      </c>
      <c r="G10" s="24" t="s">
        <v>307</v>
      </c>
      <c r="H10" s="15"/>
      <c r="I10" s="15" t="s">
        <v>308</v>
      </c>
      <c r="J10" s="24" t="s">
        <v>303</v>
      </c>
    </row>
    <row r="11" spans="1:10" ht="42" customHeight="1">
      <c r="A11" s="178" t="s">
        <v>253</v>
      </c>
      <c r="B11" s="179" t="s">
        <v>314</v>
      </c>
      <c r="C11" s="15" t="s">
        <v>304</v>
      </c>
      <c r="D11" s="15" t="s">
        <v>315</v>
      </c>
      <c r="E11" s="24" t="s">
        <v>316</v>
      </c>
      <c r="F11" s="15" t="s">
        <v>317</v>
      </c>
      <c r="G11" s="24" t="s">
        <v>84</v>
      </c>
      <c r="H11" s="15" t="s">
        <v>318</v>
      </c>
      <c r="I11" s="15" t="s">
        <v>319</v>
      </c>
      <c r="J11" s="24" t="s">
        <v>320</v>
      </c>
    </row>
    <row r="12" spans="1:10" ht="42" customHeight="1">
      <c r="A12" s="178" t="s">
        <v>253</v>
      </c>
      <c r="B12" s="179" t="s">
        <v>314</v>
      </c>
      <c r="C12" s="15" t="s">
        <v>304</v>
      </c>
      <c r="D12" s="15" t="s">
        <v>305</v>
      </c>
      <c r="E12" s="24" t="s">
        <v>321</v>
      </c>
      <c r="F12" s="15" t="s">
        <v>317</v>
      </c>
      <c r="G12" s="24" t="s">
        <v>322</v>
      </c>
      <c r="H12" s="15" t="s">
        <v>323</v>
      </c>
      <c r="I12" s="15" t="s">
        <v>319</v>
      </c>
      <c r="J12" s="24" t="s">
        <v>324</v>
      </c>
    </row>
    <row r="13" spans="1:10" ht="42" customHeight="1">
      <c r="A13" s="178" t="s">
        <v>253</v>
      </c>
      <c r="B13" s="179" t="s">
        <v>314</v>
      </c>
      <c r="C13" s="15" t="s">
        <v>304</v>
      </c>
      <c r="D13" s="15" t="s">
        <v>309</v>
      </c>
      <c r="E13" s="24" t="s">
        <v>325</v>
      </c>
      <c r="F13" s="15" t="s">
        <v>326</v>
      </c>
      <c r="G13" s="24" t="s">
        <v>327</v>
      </c>
      <c r="H13" s="15" t="s">
        <v>328</v>
      </c>
      <c r="I13" s="15" t="s">
        <v>319</v>
      </c>
      <c r="J13" s="24" t="s">
        <v>329</v>
      </c>
    </row>
    <row r="14" spans="1:10" ht="42" customHeight="1">
      <c r="A14" s="178" t="s">
        <v>253</v>
      </c>
      <c r="B14" s="179" t="s">
        <v>314</v>
      </c>
      <c r="C14" s="15" t="s">
        <v>310</v>
      </c>
      <c r="D14" s="15" t="s">
        <v>330</v>
      </c>
      <c r="E14" s="24" t="s">
        <v>331</v>
      </c>
      <c r="F14" s="15" t="s">
        <v>317</v>
      </c>
      <c r="G14" s="24" t="s">
        <v>332</v>
      </c>
      <c r="H14" s="15" t="s">
        <v>323</v>
      </c>
      <c r="I14" s="15" t="s">
        <v>319</v>
      </c>
      <c r="J14" s="24" t="s">
        <v>333</v>
      </c>
    </row>
    <row r="15" spans="1:10" ht="42" customHeight="1">
      <c r="A15" s="178" t="s">
        <v>253</v>
      </c>
      <c r="B15" s="179" t="s">
        <v>314</v>
      </c>
      <c r="C15" s="15" t="s">
        <v>310</v>
      </c>
      <c r="D15" s="15" t="s">
        <v>334</v>
      </c>
      <c r="E15" s="24" t="s">
        <v>335</v>
      </c>
      <c r="F15" s="15" t="s">
        <v>306</v>
      </c>
      <c r="G15" s="24" t="s">
        <v>335</v>
      </c>
      <c r="H15" s="15" t="s">
        <v>336</v>
      </c>
      <c r="I15" s="15" t="s">
        <v>308</v>
      </c>
      <c r="J15" s="24" t="s">
        <v>337</v>
      </c>
    </row>
    <row r="16" spans="1:10" ht="42" customHeight="1">
      <c r="A16" s="178" t="s">
        <v>253</v>
      </c>
      <c r="B16" s="179" t="s">
        <v>314</v>
      </c>
      <c r="C16" s="15" t="s">
        <v>312</v>
      </c>
      <c r="D16" s="15" t="s">
        <v>313</v>
      </c>
      <c r="E16" s="24" t="s">
        <v>338</v>
      </c>
      <c r="F16" s="15" t="s">
        <v>339</v>
      </c>
      <c r="G16" s="24" t="s">
        <v>340</v>
      </c>
      <c r="H16" s="15" t="s">
        <v>323</v>
      </c>
      <c r="I16" s="15" t="s">
        <v>319</v>
      </c>
      <c r="J16" s="24" t="s">
        <v>341</v>
      </c>
    </row>
    <row r="17" spans="1:10" ht="42" customHeight="1">
      <c r="A17" s="178" t="s">
        <v>275</v>
      </c>
      <c r="B17" s="179" t="s">
        <v>342</v>
      </c>
      <c r="C17" s="15" t="s">
        <v>304</v>
      </c>
      <c r="D17" s="15" t="s">
        <v>315</v>
      </c>
      <c r="E17" s="24" t="s">
        <v>343</v>
      </c>
      <c r="F17" s="15" t="s">
        <v>339</v>
      </c>
      <c r="G17" s="24" t="s">
        <v>86</v>
      </c>
      <c r="H17" s="15" t="s">
        <v>344</v>
      </c>
      <c r="I17" s="15" t="s">
        <v>319</v>
      </c>
      <c r="J17" s="24" t="s">
        <v>343</v>
      </c>
    </row>
    <row r="18" spans="1:10" ht="42" customHeight="1">
      <c r="A18" s="178" t="s">
        <v>275</v>
      </c>
      <c r="B18" s="179" t="s">
        <v>342</v>
      </c>
      <c r="C18" s="15" t="s">
        <v>304</v>
      </c>
      <c r="D18" s="15" t="s">
        <v>309</v>
      </c>
      <c r="E18" s="24" t="s">
        <v>345</v>
      </c>
      <c r="F18" s="15" t="s">
        <v>317</v>
      </c>
      <c r="G18" s="24" t="s">
        <v>327</v>
      </c>
      <c r="H18" s="15" t="s">
        <v>346</v>
      </c>
      <c r="I18" s="15" t="s">
        <v>319</v>
      </c>
      <c r="J18" s="24" t="s">
        <v>345</v>
      </c>
    </row>
    <row r="19" spans="1:10" ht="42" customHeight="1">
      <c r="A19" s="178" t="s">
        <v>275</v>
      </c>
      <c r="B19" s="179" t="s">
        <v>342</v>
      </c>
      <c r="C19" s="15" t="s">
        <v>310</v>
      </c>
      <c r="D19" s="15" t="s">
        <v>334</v>
      </c>
      <c r="E19" s="24" t="s">
        <v>347</v>
      </c>
      <c r="F19" s="15" t="s">
        <v>317</v>
      </c>
      <c r="G19" s="24" t="s">
        <v>86</v>
      </c>
      <c r="H19" s="15" t="s">
        <v>346</v>
      </c>
      <c r="I19" s="15" t="s">
        <v>319</v>
      </c>
      <c r="J19" s="24" t="s">
        <v>347</v>
      </c>
    </row>
    <row r="20" spans="1:10" ht="42" customHeight="1">
      <c r="A20" s="178" t="s">
        <v>275</v>
      </c>
      <c r="B20" s="179" t="s">
        <v>342</v>
      </c>
      <c r="C20" s="15" t="s">
        <v>312</v>
      </c>
      <c r="D20" s="15" t="s">
        <v>313</v>
      </c>
      <c r="E20" s="24" t="s">
        <v>348</v>
      </c>
      <c r="F20" s="15" t="s">
        <v>317</v>
      </c>
      <c r="G20" s="24" t="s">
        <v>349</v>
      </c>
      <c r="H20" s="15" t="s">
        <v>323</v>
      </c>
      <c r="I20" s="15" t="s">
        <v>319</v>
      </c>
      <c r="J20" s="24" t="s">
        <v>348</v>
      </c>
    </row>
    <row r="21" spans="1:10" ht="42" customHeight="1">
      <c r="A21" s="178" t="s">
        <v>249</v>
      </c>
      <c r="B21" s="179" t="s">
        <v>350</v>
      </c>
      <c r="C21" s="15" t="s">
        <v>304</v>
      </c>
      <c r="D21" s="15" t="s">
        <v>315</v>
      </c>
      <c r="E21" s="24" t="s">
        <v>351</v>
      </c>
      <c r="F21" s="15" t="s">
        <v>317</v>
      </c>
      <c r="G21" s="24" t="s">
        <v>87</v>
      </c>
      <c r="H21" s="15" t="s">
        <v>352</v>
      </c>
      <c r="I21" s="15" t="s">
        <v>319</v>
      </c>
      <c r="J21" s="24" t="s">
        <v>353</v>
      </c>
    </row>
    <row r="22" spans="1:10" ht="42" customHeight="1">
      <c r="A22" s="178" t="s">
        <v>249</v>
      </c>
      <c r="B22" s="179" t="s">
        <v>350</v>
      </c>
      <c r="C22" s="15" t="s">
        <v>304</v>
      </c>
      <c r="D22" s="15" t="s">
        <v>305</v>
      </c>
      <c r="E22" s="24" t="s">
        <v>354</v>
      </c>
      <c r="F22" s="15" t="s">
        <v>317</v>
      </c>
      <c r="G22" s="24" t="s">
        <v>322</v>
      </c>
      <c r="H22" s="15" t="s">
        <v>323</v>
      </c>
      <c r="I22" s="15" t="s">
        <v>319</v>
      </c>
      <c r="J22" s="24" t="s">
        <v>355</v>
      </c>
    </row>
    <row r="23" spans="1:10" ht="42" customHeight="1">
      <c r="A23" s="178" t="s">
        <v>249</v>
      </c>
      <c r="B23" s="179" t="s">
        <v>350</v>
      </c>
      <c r="C23" s="15" t="s">
        <v>304</v>
      </c>
      <c r="D23" s="15" t="s">
        <v>309</v>
      </c>
      <c r="E23" s="24" t="s">
        <v>356</v>
      </c>
      <c r="F23" s="15" t="s">
        <v>357</v>
      </c>
      <c r="G23" s="24" t="s">
        <v>327</v>
      </c>
      <c r="H23" s="15" t="s">
        <v>346</v>
      </c>
      <c r="I23" s="15" t="s">
        <v>319</v>
      </c>
      <c r="J23" s="24" t="s">
        <v>358</v>
      </c>
    </row>
    <row r="24" spans="1:10" ht="42" customHeight="1">
      <c r="A24" s="178" t="s">
        <v>249</v>
      </c>
      <c r="B24" s="179" t="s">
        <v>350</v>
      </c>
      <c r="C24" s="15" t="s">
        <v>310</v>
      </c>
      <c r="D24" s="15" t="s">
        <v>330</v>
      </c>
      <c r="E24" s="24" t="s">
        <v>359</v>
      </c>
      <c r="F24" s="15" t="s">
        <v>317</v>
      </c>
      <c r="G24" s="24" t="s">
        <v>360</v>
      </c>
      <c r="H24" s="15" t="s">
        <v>323</v>
      </c>
      <c r="I24" s="15" t="s">
        <v>319</v>
      </c>
      <c r="J24" s="24" t="s">
        <v>361</v>
      </c>
    </row>
    <row r="25" spans="1:10" ht="42" customHeight="1">
      <c r="A25" s="178" t="s">
        <v>249</v>
      </c>
      <c r="B25" s="179" t="s">
        <v>350</v>
      </c>
      <c r="C25" s="15" t="s">
        <v>310</v>
      </c>
      <c r="D25" s="15" t="s">
        <v>334</v>
      </c>
      <c r="E25" s="24" t="s">
        <v>362</v>
      </c>
      <c r="F25" s="15" t="s">
        <v>317</v>
      </c>
      <c r="G25" s="24" t="s">
        <v>363</v>
      </c>
      <c r="H25" s="15" t="s">
        <v>323</v>
      </c>
      <c r="I25" s="15" t="s">
        <v>319</v>
      </c>
      <c r="J25" s="24" t="s">
        <v>362</v>
      </c>
    </row>
    <row r="26" spans="1:10" ht="42" customHeight="1">
      <c r="A26" s="178" t="s">
        <v>249</v>
      </c>
      <c r="B26" s="179" t="s">
        <v>350</v>
      </c>
      <c r="C26" s="15" t="s">
        <v>312</v>
      </c>
      <c r="D26" s="15" t="s">
        <v>313</v>
      </c>
      <c r="E26" s="24" t="s">
        <v>364</v>
      </c>
      <c r="F26" s="15" t="s">
        <v>317</v>
      </c>
      <c r="G26" s="24" t="s">
        <v>349</v>
      </c>
      <c r="H26" s="15" t="s">
        <v>323</v>
      </c>
      <c r="I26" s="15" t="s">
        <v>319</v>
      </c>
      <c r="J26" s="24" t="s">
        <v>364</v>
      </c>
    </row>
    <row r="27" spans="1:10" ht="42" customHeight="1">
      <c r="A27" s="178" t="s">
        <v>291</v>
      </c>
      <c r="B27" s="179" t="s">
        <v>365</v>
      </c>
      <c r="C27" s="15" t="s">
        <v>304</v>
      </c>
      <c r="D27" s="15" t="s">
        <v>309</v>
      </c>
      <c r="E27" s="24" t="s">
        <v>366</v>
      </c>
      <c r="F27" s="15" t="s">
        <v>306</v>
      </c>
      <c r="G27" s="24" t="s">
        <v>367</v>
      </c>
      <c r="H27" s="15" t="s">
        <v>368</v>
      </c>
      <c r="I27" s="15" t="s">
        <v>319</v>
      </c>
      <c r="J27" s="24" t="s">
        <v>366</v>
      </c>
    </row>
    <row r="28" spans="1:10" ht="42" customHeight="1">
      <c r="A28" s="178" t="s">
        <v>291</v>
      </c>
      <c r="B28" s="179" t="s">
        <v>365</v>
      </c>
      <c r="C28" s="15" t="s">
        <v>310</v>
      </c>
      <c r="D28" s="15" t="s">
        <v>334</v>
      </c>
      <c r="E28" s="24" t="s">
        <v>369</v>
      </c>
      <c r="F28" s="15" t="s">
        <v>306</v>
      </c>
      <c r="G28" s="24" t="s">
        <v>370</v>
      </c>
      <c r="H28" s="15" t="s">
        <v>368</v>
      </c>
      <c r="I28" s="15" t="s">
        <v>308</v>
      </c>
      <c r="J28" s="24" t="s">
        <v>369</v>
      </c>
    </row>
    <row r="29" spans="1:10" ht="42" customHeight="1">
      <c r="A29" s="178" t="s">
        <v>291</v>
      </c>
      <c r="B29" s="179" t="s">
        <v>365</v>
      </c>
      <c r="C29" s="15" t="s">
        <v>371</v>
      </c>
      <c r="D29" s="15" t="s">
        <v>372</v>
      </c>
      <c r="E29" s="24" t="s">
        <v>373</v>
      </c>
      <c r="F29" s="15" t="s">
        <v>306</v>
      </c>
      <c r="G29" s="24" t="s">
        <v>374</v>
      </c>
      <c r="H29" s="15" t="s">
        <v>368</v>
      </c>
      <c r="I29" s="15" t="s">
        <v>319</v>
      </c>
      <c r="J29" s="24" t="s">
        <v>373</v>
      </c>
    </row>
    <row r="30" spans="1:10" ht="42" customHeight="1">
      <c r="A30" s="178" t="s">
        <v>273</v>
      </c>
      <c r="B30" s="179" t="s">
        <v>375</v>
      </c>
      <c r="C30" s="15" t="s">
        <v>304</v>
      </c>
      <c r="D30" s="15" t="s">
        <v>315</v>
      </c>
      <c r="E30" s="24" t="s">
        <v>316</v>
      </c>
      <c r="F30" s="15" t="s">
        <v>339</v>
      </c>
      <c r="G30" s="24" t="s">
        <v>84</v>
      </c>
      <c r="H30" s="15" t="s">
        <v>318</v>
      </c>
      <c r="I30" s="15" t="s">
        <v>319</v>
      </c>
      <c r="J30" s="24" t="s">
        <v>376</v>
      </c>
    </row>
    <row r="31" spans="1:10" ht="42" customHeight="1">
      <c r="A31" s="178" t="s">
        <v>273</v>
      </c>
      <c r="B31" s="179" t="s">
        <v>375</v>
      </c>
      <c r="C31" s="15" t="s">
        <v>304</v>
      </c>
      <c r="D31" s="15" t="s">
        <v>305</v>
      </c>
      <c r="E31" s="24" t="s">
        <v>377</v>
      </c>
      <c r="F31" s="15" t="s">
        <v>306</v>
      </c>
      <c r="G31" s="24" t="s">
        <v>378</v>
      </c>
      <c r="H31" s="15" t="s">
        <v>336</v>
      </c>
      <c r="I31" s="15" t="s">
        <v>308</v>
      </c>
      <c r="J31" s="24" t="s">
        <v>379</v>
      </c>
    </row>
    <row r="32" spans="1:10" ht="42" customHeight="1">
      <c r="A32" s="178" t="s">
        <v>273</v>
      </c>
      <c r="B32" s="179" t="s">
        <v>375</v>
      </c>
      <c r="C32" s="15" t="s">
        <v>304</v>
      </c>
      <c r="D32" s="15" t="s">
        <v>305</v>
      </c>
      <c r="E32" s="24" t="s">
        <v>380</v>
      </c>
      <c r="F32" s="15" t="s">
        <v>306</v>
      </c>
      <c r="G32" s="24" t="s">
        <v>381</v>
      </c>
      <c r="H32" s="15" t="s">
        <v>346</v>
      </c>
      <c r="I32" s="15" t="s">
        <v>308</v>
      </c>
      <c r="J32" s="24" t="s">
        <v>382</v>
      </c>
    </row>
    <row r="33" spans="1:10" ht="42" customHeight="1">
      <c r="A33" s="178" t="s">
        <v>273</v>
      </c>
      <c r="B33" s="179" t="s">
        <v>375</v>
      </c>
      <c r="C33" s="15" t="s">
        <v>304</v>
      </c>
      <c r="D33" s="15" t="s">
        <v>309</v>
      </c>
      <c r="E33" s="24" t="s">
        <v>325</v>
      </c>
      <c r="F33" s="15" t="s">
        <v>326</v>
      </c>
      <c r="G33" s="24" t="s">
        <v>327</v>
      </c>
      <c r="H33" s="15" t="s">
        <v>346</v>
      </c>
      <c r="I33" s="15" t="s">
        <v>319</v>
      </c>
      <c r="J33" s="24" t="s">
        <v>383</v>
      </c>
    </row>
    <row r="34" spans="1:10" ht="42" customHeight="1">
      <c r="A34" s="178" t="s">
        <v>273</v>
      </c>
      <c r="B34" s="179" t="s">
        <v>375</v>
      </c>
      <c r="C34" s="15" t="s">
        <v>310</v>
      </c>
      <c r="D34" s="15" t="s">
        <v>330</v>
      </c>
      <c r="E34" s="24" t="s">
        <v>384</v>
      </c>
      <c r="F34" s="15" t="s">
        <v>306</v>
      </c>
      <c r="G34" s="24" t="s">
        <v>385</v>
      </c>
      <c r="H34" s="15" t="s">
        <v>386</v>
      </c>
      <c r="I34" s="15" t="s">
        <v>308</v>
      </c>
      <c r="J34" s="24" t="s">
        <v>387</v>
      </c>
    </row>
    <row r="35" spans="1:10" ht="42" customHeight="1">
      <c r="A35" s="178" t="s">
        <v>273</v>
      </c>
      <c r="B35" s="179" t="s">
        <v>375</v>
      </c>
      <c r="C35" s="15" t="s">
        <v>310</v>
      </c>
      <c r="D35" s="15" t="s">
        <v>334</v>
      </c>
      <c r="E35" s="24" t="s">
        <v>335</v>
      </c>
      <c r="F35" s="15" t="s">
        <v>306</v>
      </c>
      <c r="G35" s="24" t="s">
        <v>388</v>
      </c>
      <c r="H35" s="15" t="s">
        <v>336</v>
      </c>
      <c r="I35" s="15" t="s">
        <v>308</v>
      </c>
      <c r="J35" s="24" t="s">
        <v>389</v>
      </c>
    </row>
    <row r="36" spans="1:10" ht="42" customHeight="1">
      <c r="A36" s="178" t="s">
        <v>273</v>
      </c>
      <c r="B36" s="179" t="s">
        <v>375</v>
      </c>
      <c r="C36" s="15" t="s">
        <v>312</v>
      </c>
      <c r="D36" s="15" t="s">
        <v>313</v>
      </c>
      <c r="E36" s="24" t="s">
        <v>338</v>
      </c>
      <c r="F36" s="15" t="s">
        <v>339</v>
      </c>
      <c r="G36" s="24" t="s">
        <v>340</v>
      </c>
      <c r="H36" s="15" t="s">
        <v>323</v>
      </c>
      <c r="I36" s="15" t="s">
        <v>319</v>
      </c>
      <c r="J36" s="24" t="s">
        <v>341</v>
      </c>
    </row>
    <row r="37" spans="1:10" ht="42" customHeight="1">
      <c r="A37" s="178" t="s">
        <v>287</v>
      </c>
      <c r="B37" s="179" t="s">
        <v>287</v>
      </c>
      <c r="C37" s="15" t="s">
        <v>304</v>
      </c>
      <c r="D37" s="15" t="s">
        <v>305</v>
      </c>
      <c r="E37" s="24" t="s">
        <v>390</v>
      </c>
      <c r="F37" s="15" t="s">
        <v>317</v>
      </c>
      <c r="G37" s="24" t="s">
        <v>340</v>
      </c>
      <c r="H37" s="15" t="s">
        <v>323</v>
      </c>
      <c r="I37" s="15" t="s">
        <v>308</v>
      </c>
      <c r="J37" s="24" t="s">
        <v>391</v>
      </c>
    </row>
    <row r="38" spans="1:10" ht="42" customHeight="1">
      <c r="A38" s="178" t="s">
        <v>287</v>
      </c>
      <c r="B38" s="179" t="s">
        <v>287</v>
      </c>
      <c r="C38" s="15" t="s">
        <v>310</v>
      </c>
      <c r="D38" s="15" t="s">
        <v>334</v>
      </c>
      <c r="E38" s="24" t="s">
        <v>392</v>
      </c>
      <c r="F38" s="15" t="s">
        <v>317</v>
      </c>
      <c r="G38" s="24" t="s">
        <v>340</v>
      </c>
      <c r="H38" s="15" t="s">
        <v>323</v>
      </c>
      <c r="I38" s="15" t="s">
        <v>308</v>
      </c>
      <c r="J38" s="24" t="s">
        <v>392</v>
      </c>
    </row>
    <row r="39" spans="1:10" ht="42" customHeight="1">
      <c r="A39" s="178" t="s">
        <v>287</v>
      </c>
      <c r="B39" s="179" t="s">
        <v>287</v>
      </c>
      <c r="C39" s="15" t="s">
        <v>312</v>
      </c>
      <c r="D39" s="15" t="s">
        <v>313</v>
      </c>
      <c r="E39" s="24" t="s">
        <v>393</v>
      </c>
      <c r="F39" s="15" t="s">
        <v>317</v>
      </c>
      <c r="G39" s="24" t="s">
        <v>340</v>
      </c>
      <c r="H39" s="15" t="s">
        <v>323</v>
      </c>
      <c r="I39" s="15" t="s">
        <v>308</v>
      </c>
      <c r="J39" s="24" t="s">
        <v>393</v>
      </c>
    </row>
    <row r="40" spans="1:10" ht="42" customHeight="1">
      <c r="A40" s="178" t="s">
        <v>287</v>
      </c>
      <c r="B40" s="179" t="s">
        <v>287</v>
      </c>
      <c r="C40" s="15" t="s">
        <v>371</v>
      </c>
      <c r="D40" s="15" t="s">
        <v>372</v>
      </c>
      <c r="E40" s="24" t="s">
        <v>394</v>
      </c>
      <c r="F40" s="15" t="s">
        <v>326</v>
      </c>
      <c r="G40" s="24" t="s">
        <v>395</v>
      </c>
      <c r="H40" s="15" t="s">
        <v>368</v>
      </c>
      <c r="I40" s="15" t="s">
        <v>319</v>
      </c>
      <c r="J40" s="24" t="s">
        <v>394</v>
      </c>
    </row>
    <row r="41" spans="1:10" ht="42" customHeight="1">
      <c r="A41" s="178" t="s">
        <v>277</v>
      </c>
      <c r="B41" s="179" t="s">
        <v>396</v>
      </c>
      <c r="C41" s="15" t="s">
        <v>304</v>
      </c>
      <c r="D41" s="15" t="s">
        <v>315</v>
      </c>
      <c r="E41" s="24" t="s">
        <v>397</v>
      </c>
      <c r="F41" s="15" t="s">
        <v>306</v>
      </c>
      <c r="G41" s="24" t="s">
        <v>398</v>
      </c>
      <c r="H41" s="15" t="s">
        <v>323</v>
      </c>
      <c r="I41" s="15" t="s">
        <v>319</v>
      </c>
      <c r="J41" s="24" t="s">
        <v>399</v>
      </c>
    </row>
    <row r="42" spans="1:10" ht="42" customHeight="1">
      <c r="A42" s="178" t="s">
        <v>277</v>
      </c>
      <c r="B42" s="179" t="s">
        <v>396</v>
      </c>
      <c r="C42" s="15" t="s">
        <v>304</v>
      </c>
      <c r="D42" s="15" t="s">
        <v>305</v>
      </c>
      <c r="E42" s="24" t="s">
        <v>400</v>
      </c>
      <c r="F42" s="15" t="s">
        <v>317</v>
      </c>
      <c r="G42" s="24" t="s">
        <v>401</v>
      </c>
      <c r="H42" s="15" t="s">
        <v>323</v>
      </c>
      <c r="I42" s="15" t="s">
        <v>319</v>
      </c>
      <c r="J42" s="24" t="s">
        <v>402</v>
      </c>
    </row>
    <row r="43" spans="1:10" ht="42" customHeight="1">
      <c r="A43" s="178" t="s">
        <v>277</v>
      </c>
      <c r="B43" s="179" t="s">
        <v>396</v>
      </c>
      <c r="C43" s="15" t="s">
        <v>304</v>
      </c>
      <c r="D43" s="15" t="s">
        <v>309</v>
      </c>
      <c r="E43" s="24" t="s">
        <v>403</v>
      </c>
      <c r="F43" s="15" t="s">
        <v>357</v>
      </c>
      <c r="G43" s="24" t="s">
        <v>404</v>
      </c>
      <c r="H43" s="15" t="s">
        <v>346</v>
      </c>
      <c r="I43" s="15" t="s">
        <v>319</v>
      </c>
      <c r="J43" s="24" t="s">
        <v>405</v>
      </c>
    </row>
    <row r="44" spans="1:10" ht="42" customHeight="1">
      <c r="A44" s="178" t="s">
        <v>277</v>
      </c>
      <c r="B44" s="179" t="s">
        <v>396</v>
      </c>
      <c r="C44" s="15" t="s">
        <v>310</v>
      </c>
      <c r="D44" s="15" t="s">
        <v>406</v>
      </c>
      <c r="E44" s="24" t="s">
        <v>407</v>
      </c>
      <c r="F44" s="15" t="s">
        <v>357</v>
      </c>
      <c r="G44" s="24" t="s">
        <v>91</v>
      </c>
      <c r="H44" s="15" t="s">
        <v>323</v>
      </c>
      <c r="I44" s="15" t="s">
        <v>319</v>
      </c>
      <c r="J44" s="24" t="s">
        <v>407</v>
      </c>
    </row>
    <row r="45" spans="1:10" ht="42" customHeight="1">
      <c r="A45" s="178" t="s">
        <v>277</v>
      </c>
      <c r="B45" s="179" t="s">
        <v>396</v>
      </c>
      <c r="C45" s="15" t="s">
        <v>310</v>
      </c>
      <c r="D45" s="15" t="s">
        <v>334</v>
      </c>
      <c r="E45" s="24" t="s">
        <v>408</v>
      </c>
      <c r="F45" s="15" t="s">
        <v>317</v>
      </c>
      <c r="G45" s="24" t="s">
        <v>86</v>
      </c>
      <c r="H45" s="15" t="s">
        <v>346</v>
      </c>
      <c r="I45" s="15" t="s">
        <v>319</v>
      </c>
      <c r="J45" s="24" t="s">
        <v>408</v>
      </c>
    </row>
    <row r="46" spans="1:10" ht="42" customHeight="1">
      <c r="A46" s="178" t="s">
        <v>277</v>
      </c>
      <c r="B46" s="179" t="s">
        <v>396</v>
      </c>
      <c r="C46" s="15" t="s">
        <v>312</v>
      </c>
      <c r="D46" s="15" t="s">
        <v>313</v>
      </c>
      <c r="E46" s="24" t="s">
        <v>409</v>
      </c>
      <c r="F46" s="15" t="s">
        <v>317</v>
      </c>
      <c r="G46" s="24" t="s">
        <v>340</v>
      </c>
      <c r="H46" s="15" t="s">
        <v>323</v>
      </c>
      <c r="I46" s="15" t="s">
        <v>319</v>
      </c>
      <c r="J46" s="24" t="s">
        <v>409</v>
      </c>
    </row>
    <row r="47" spans="1:10" ht="42" customHeight="1">
      <c r="A47" s="178" t="s">
        <v>279</v>
      </c>
      <c r="B47" s="179" t="s">
        <v>410</v>
      </c>
      <c r="C47" s="15" t="s">
        <v>304</v>
      </c>
      <c r="D47" s="15" t="s">
        <v>315</v>
      </c>
      <c r="E47" s="24" t="s">
        <v>411</v>
      </c>
      <c r="F47" s="15" t="s">
        <v>306</v>
      </c>
      <c r="G47" s="24" t="s">
        <v>398</v>
      </c>
      <c r="H47" s="15" t="s">
        <v>323</v>
      </c>
      <c r="I47" s="15" t="s">
        <v>319</v>
      </c>
      <c r="J47" s="24" t="s">
        <v>412</v>
      </c>
    </row>
    <row r="48" spans="1:10" ht="42" customHeight="1">
      <c r="A48" s="178" t="s">
        <v>279</v>
      </c>
      <c r="B48" s="179" t="s">
        <v>410</v>
      </c>
      <c r="C48" s="15" t="s">
        <v>304</v>
      </c>
      <c r="D48" s="15" t="s">
        <v>309</v>
      </c>
      <c r="E48" s="24" t="s">
        <v>413</v>
      </c>
      <c r="F48" s="15" t="s">
        <v>357</v>
      </c>
      <c r="G48" s="24" t="s">
        <v>414</v>
      </c>
      <c r="H48" s="15" t="s">
        <v>346</v>
      </c>
      <c r="I48" s="15" t="s">
        <v>319</v>
      </c>
      <c r="J48" s="24" t="s">
        <v>413</v>
      </c>
    </row>
    <row r="49" spans="1:10" ht="42" customHeight="1">
      <c r="A49" s="178" t="s">
        <v>279</v>
      </c>
      <c r="B49" s="179" t="s">
        <v>410</v>
      </c>
      <c r="C49" s="15" t="s">
        <v>310</v>
      </c>
      <c r="D49" s="15" t="s">
        <v>334</v>
      </c>
      <c r="E49" s="24" t="s">
        <v>415</v>
      </c>
      <c r="F49" s="15" t="s">
        <v>317</v>
      </c>
      <c r="G49" s="24" t="s">
        <v>91</v>
      </c>
      <c r="H49" s="15" t="s">
        <v>346</v>
      </c>
      <c r="I49" s="15" t="s">
        <v>319</v>
      </c>
      <c r="J49" s="24" t="s">
        <v>415</v>
      </c>
    </row>
    <row r="50" spans="1:10" ht="42" customHeight="1">
      <c r="A50" s="178" t="s">
        <v>279</v>
      </c>
      <c r="B50" s="179" t="s">
        <v>410</v>
      </c>
      <c r="C50" s="15" t="s">
        <v>312</v>
      </c>
      <c r="D50" s="15" t="s">
        <v>313</v>
      </c>
      <c r="E50" s="24" t="s">
        <v>416</v>
      </c>
      <c r="F50" s="15" t="s">
        <v>317</v>
      </c>
      <c r="G50" s="24" t="s">
        <v>340</v>
      </c>
      <c r="H50" s="15" t="s">
        <v>323</v>
      </c>
      <c r="I50" s="15" t="s">
        <v>319</v>
      </c>
      <c r="J50" s="24" t="s">
        <v>416</v>
      </c>
    </row>
    <row r="51" spans="1:10" ht="39" customHeight="1">
      <c r="A51" s="178" t="s">
        <v>257</v>
      </c>
      <c r="B51" s="180" t="s">
        <v>532</v>
      </c>
      <c r="C51" s="15" t="s">
        <v>304</v>
      </c>
      <c r="D51" s="15" t="s">
        <v>315</v>
      </c>
      <c r="E51" s="24" t="s">
        <v>418</v>
      </c>
      <c r="F51" s="15" t="s">
        <v>317</v>
      </c>
      <c r="G51" s="24" t="s">
        <v>83</v>
      </c>
      <c r="H51" s="15" t="s">
        <v>419</v>
      </c>
      <c r="I51" s="15" t="s">
        <v>319</v>
      </c>
      <c r="J51" s="24" t="s">
        <v>420</v>
      </c>
    </row>
    <row r="52" spans="1:10" ht="39" customHeight="1">
      <c r="A52" s="178" t="s">
        <v>257</v>
      </c>
      <c r="B52" s="179" t="s">
        <v>417</v>
      </c>
      <c r="C52" s="15" t="s">
        <v>304</v>
      </c>
      <c r="D52" s="15" t="s">
        <v>305</v>
      </c>
      <c r="E52" s="24" t="s">
        <v>421</v>
      </c>
      <c r="F52" s="15" t="s">
        <v>317</v>
      </c>
      <c r="G52" s="24" t="s">
        <v>360</v>
      </c>
      <c r="H52" s="15" t="s">
        <v>323</v>
      </c>
      <c r="I52" s="15" t="s">
        <v>319</v>
      </c>
      <c r="J52" s="24" t="s">
        <v>422</v>
      </c>
    </row>
    <row r="53" spans="1:10" ht="39" customHeight="1">
      <c r="A53" s="178" t="s">
        <v>257</v>
      </c>
      <c r="B53" s="179" t="s">
        <v>417</v>
      </c>
      <c r="C53" s="15" t="s">
        <v>304</v>
      </c>
      <c r="D53" s="15" t="s">
        <v>309</v>
      </c>
      <c r="E53" s="24" t="s">
        <v>356</v>
      </c>
      <c r="F53" s="15" t="s">
        <v>357</v>
      </c>
      <c r="G53" s="24" t="s">
        <v>327</v>
      </c>
      <c r="H53" s="15" t="s">
        <v>346</v>
      </c>
      <c r="I53" s="15" t="s">
        <v>319</v>
      </c>
      <c r="J53" s="24" t="s">
        <v>356</v>
      </c>
    </row>
    <row r="54" spans="1:10" ht="39" customHeight="1">
      <c r="A54" s="178" t="s">
        <v>257</v>
      </c>
      <c r="B54" s="179" t="s">
        <v>417</v>
      </c>
      <c r="C54" s="15" t="s">
        <v>310</v>
      </c>
      <c r="D54" s="15" t="s">
        <v>330</v>
      </c>
      <c r="E54" s="24" t="s">
        <v>423</v>
      </c>
      <c r="F54" s="15" t="s">
        <v>306</v>
      </c>
      <c r="G54" s="24" t="s">
        <v>423</v>
      </c>
      <c r="H54" s="15" t="s">
        <v>346</v>
      </c>
      <c r="I54" s="15" t="s">
        <v>308</v>
      </c>
      <c r="J54" s="24" t="s">
        <v>423</v>
      </c>
    </row>
    <row r="55" spans="1:10" ht="39" customHeight="1">
      <c r="A55" s="178" t="s">
        <v>257</v>
      </c>
      <c r="B55" s="179" t="s">
        <v>417</v>
      </c>
      <c r="C55" s="15" t="s">
        <v>312</v>
      </c>
      <c r="D55" s="15" t="s">
        <v>313</v>
      </c>
      <c r="E55" s="24" t="s">
        <v>424</v>
      </c>
      <c r="F55" s="15" t="s">
        <v>317</v>
      </c>
      <c r="G55" s="24" t="s">
        <v>360</v>
      </c>
      <c r="H55" s="15" t="s">
        <v>323</v>
      </c>
      <c r="I55" s="15" t="s">
        <v>319</v>
      </c>
      <c r="J55" s="24" t="s">
        <v>425</v>
      </c>
    </row>
    <row r="56" spans="1:10" ht="42" customHeight="1">
      <c r="A56" s="178" t="s">
        <v>269</v>
      </c>
      <c r="B56" s="179" t="s">
        <v>426</v>
      </c>
      <c r="C56" s="15" t="s">
        <v>304</v>
      </c>
      <c r="D56" s="15" t="s">
        <v>315</v>
      </c>
      <c r="E56" s="24" t="s">
        <v>427</v>
      </c>
      <c r="F56" s="15" t="s">
        <v>339</v>
      </c>
      <c r="G56" s="24" t="s">
        <v>85</v>
      </c>
      <c r="H56" s="15" t="s">
        <v>318</v>
      </c>
      <c r="I56" s="15" t="s">
        <v>319</v>
      </c>
      <c r="J56" s="24" t="s">
        <v>428</v>
      </c>
    </row>
    <row r="57" spans="1:10" ht="42" customHeight="1">
      <c r="A57" s="178" t="s">
        <v>269</v>
      </c>
      <c r="B57" s="179" t="s">
        <v>426</v>
      </c>
      <c r="C57" s="15" t="s">
        <v>304</v>
      </c>
      <c r="D57" s="15" t="s">
        <v>305</v>
      </c>
      <c r="E57" s="24" t="s">
        <v>429</v>
      </c>
      <c r="F57" s="15" t="s">
        <v>317</v>
      </c>
      <c r="G57" s="24" t="s">
        <v>401</v>
      </c>
      <c r="H57" s="15" t="s">
        <v>323</v>
      </c>
      <c r="I57" s="15" t="s">
        <v>319</v>
      </c>
      <c r="J57" s="24" t="s">
        <v>430</v>
      </c>
    </row>
    <row r="58" spans="1:10" ht="42" customHeight="1">
      <c r="A58" s="178" t="s">
        <v>269</v>
      </c>
      <c r="B58" s="179" t="s">
        <v>426</v>
      </c>
      <c r="C58" s="15" t="s">
        <v>304</v>
      </c>
      <c r="D58" s="15" t="s">
        <v>309</v>
      </c>
      <c r="E58" s="24" t="s">
        <v>356</v>
      </c>
      <c r="F58" s="15" t="s">
        <v>326</v>
      </c>
      <c r="G58" s="24" t="s">
        <v>327</v>
      </c>
      <c r="H58" s="15" t="s">
        <v>346</v>
      </c>
      <c r="I58" s="15" t="s">
        <v>319</v>
      </c>
      <c r="J58" s="24" t="s">
        <v>431</v>
      </c>
    </row>
    <row r="59" spans="1:10" ht="42" customHeight="1">
      <c r="A59" s="178" t="s">
        <v>269</v>
      </c>
      <c r="B59" s="179" t="s">
        <v>426</v>
      </c>
      <c r="C59" s="15" t="s">
        <v>310</v>
      </c>
      <c r="D59" s="15" t="s">
        <v>330</v>
      </c>
      <c r="E59" s="24" t="s">
        <v>432</v>
      </c>
      <c r="F59" s="15" t="s">
        <v>357</v>
      </c>
      <c r="G59" s="24" t="s">
        <v>433</v>
      </c>
      <c r="H59" s="15" t="s">
        <v>323</v>
      </c>
      <c r="I59" s="15" t="s">
        <v>319</v>
      </c>
      <c r="J59" s="24" t="s">
        <v>432</v>
      </c>
    </row>
    <row r="60" spans="1:10" ht="42" customHeight="1">
      <c r="A60" s="178" t="s">
        <v>269</v>
      </c>
      <c r="B60" s="179" t="s">
        <v>426</v>
      </c>
      <c r="C60" s="15" t="s">
        <v>310</v>
      </c>
      <c r="D60" s="15" t="s">
        <v>406</v>
      </c>
      <c r="E60" s="24" t="s">
        <v>434</v>
      </c>
      <c r="F60" s="15" t="s">
        <v>317</v>
      </c>
      <c r="G60" s="24" t="s">
        <v>360</v>
      </c>
      <c r="H60" s="15" t="s">
        <v>323</v>
      </c>
      <c r="I60" s="15" t="s">
        <v>319</v>
      </c>
      <c r="J60" s="24" t="s">
        <v>434</v>
      </c>
    </row>
    <row r="61" spans="1:10" ht="42" customHeight="1">
      <c r="A61" s="178" t="s">
        <v>269</v>
      </c>
      <c r="B61" s="179" t="s">
        <v>426</v>
      </c>
      <c r="C61" s="15" t="s">
        <v>312</v>
      </c>
      <c r="D61" s="15" t="s">
        <v>313</v>
      </c>
      <c r="E61" s="24" t="s">
        <v>435</v>
      </c>
      <c r="F61" s="15" t="s">
        <v>339</v>
      </c>
      <c r="G61" s="24" t="s">
        <v>340</v>
      </c>
      <c r="H61" s="15" t="s">
        <v>323</v>
      </c>
      <c r="I61" s="15" t="s">
        <v>319</v>
      </c>
      <c r="J61" s="24" t="s">
        <v>435</v>
      </c>
    </row>
  </sheetData>
  <mergeCells count="24">
    <mergeCell ref="A2:J2"/>
    <mergeCell ref="A3:H3"/>
    <mergeCell ref="A7:A10"/>
    <mergeCell ref="B7:B10"/>
    <mergeCell ref="A11:A16"/>
    <mergeCell ref="B11:B16"/>
    <mergeCell ref="A17:A20"/>
    <mergeCell ref="B17:B20"/>
    <mergeCell ref="A21:A26"/>
    <mergeCell ref="B21:B26"/>
    <mergeCell ref="A27:A29"/>
    <mergeCell ref="B27:B29"/>
    <mergeCell ref="A30:A36"/>
    <mergeCell ref="B30:B36"/>
    <mergeCell ref="A37:A40"/>
    <mergeCell ref="B37:B40"/>
    <mergeCell ref="A41:A46"/>
    <mergeCell ref="B41:B46"/>
    <mergeCell ref="A47:A50"/>
    <mergeCell ref="B47:B50"/>
    <mergeCell ref="A51:A55"/>
    <mergeCell ref="B51:B55"/>
    <mergeCell ref="A56:A61"/>
    <mergeCell ref="B56:B61"/>
  </mergeCells>
  <phoneticPr fontId="17" type="noConversion"/>
  <printOptions horizontalCentered="1"/>
  <pageMargins left="0.96" right="0.96" top="0.72" bottom="0.72" header="0" footer="0"/>
  <pageSetup paperSize="9" scale="69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17</vt:i4>
      </vt:variant>
    </vt:vector>
  </HeadingPairs>
  <TitlesOfParts>
    <vt:vector size="34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部门项目中期规划预算表12!Print_Titles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上级转移支付补助项目支出预算表11!Print_Titles</vt:lpstr>
      <vt:lpstr>'市对下转移支付绩效目标表09-2'!Print_Titles</vt:lpstr>
      <vt:lpstr>'市对下转移支付预算表09-1'!Print_Titles</vt:lpstr>
      <vt:lpstr>新增资产配置表10!Print_Titles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2026-02-25T12:42:59Z</dcterms:modified>
</cp:coreProperties>
</file>